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5_教師個人\木元正樹\中体連修正依頼\"/>
    </mc:Choice>
  </mc:AlternateContent>
  <xr:revisionPtr revIDLastSave="0" documentId="13_ncr:1_{68852A4F-19ED-4C1A-8F38-F83929F4605A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入力用" sheetId="1" r:id="rId1"/>
    <sheet name="参加申込書（県体予選）" sheetId="14" r:id="rId2"/>
    <sheet name="参加申込書（県体）" sheetId="7" r:id="rId3"/>
    <sheet name="選手交代カード" sheetId="9" r:id="rId4"/>
    <sheet name="県体予選プロ用" sheetId="2" r:id="rId5"/>
    <sheet name="2015北信越" sheetId="12" state="hidden" r:id="rId6"/>
    <sheet name="選手・スタッフ変更届" sheetId="11" state="hidden" r:id="rId7"/>
    <sheet name="北信越宿泊弁当申込書" sheetId="6" state="hidden" r:id="rId8"/>
    <sheet name="県体プロ用" sheetId="8" r:id="rId9"/>
    <sheet name="北信越申込書" sheetId="5" state="hidden" r:id="rId10"/>
    <sheet name="大会名など" sheetId="3" r:id="rId11"/>
  </sheets>
  <definedNames>
    <definedName name="_xlnm._FilterDatabase" localSheetId="0" hidden="1">入力用!$B$1:$V$24</definedName>
    <definedName name="_xlnm.Print_Area" localSheetId="5">'2015北信越'!$A$1:$Q$34</definedName>
    <definedName name="_xlnm.Print_Area" localSheetId="8">県体プロ用!$A$1:$R$30</definedName>
    <definedName name="_xlnm.Print_Area" localSheetId="4">県体予選プロ用!$A$3:$L$41</definedName>
    <definedName name="_xlnm.Print_Area" localSheetId="2">'参加申込書（県体）'!$A$3:$L$41</definedName>
    <definedName name="_xlnm.Print_Area" localSheetId="1">'参加申込書（県体予選）'!$A$3:$L$41</definedName>
    <definedName name="_xlnm.Print_Area" localSheetId="6">選手・スタッフ変更届!$A$1:$J$49</definedName>
    <definedName name="_xlnm.Print_Area" localSheetId="7">北信越宿泊弁当申込書!$A$1:$N$29</definedName>
    <definedName name="_xlnm.Print_Area" localSheetId="9">北信越申込書!$A$1:$L$37</definedName>
    <definedName name="_xlnm.Print_Area">県体予選プロ用!$C$3:$L$41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E9" i="8"/>
  <c r="E8" i="8"/>
  <c r="E7" i="8"/>
  <c r="G11" i="2"/>
  <c r="G10" i="2"/>
  <c r="G9" i="2"/>
  <c r="G11" i="14"/>
  <c r="G10" i="14"/>
  <c r="G9" i="14"/>
  <c r="G11" i="7"/>
  <c r="G10" i="7"/>
  <c r="G9" i="7"/>
  <c r="B2" i="3"/>
  <c r="E10" i="8"/>
  <c r="G12" i="2"/>
  <c r="G12" i="14"/>
  <c r="G12" i="7"/>
  <c r="H16" i="2"/>
  <c r="K16" i="2"/>
  <c r="H17" i="2"/>
  <c r="K17" i="2"/>
  <c r="H18" i="2"/>
  <c r="K18" i="2"/>
  <c r="H19" i="2"/>
  <c r="K19" i="2"/>
  <c r="H20" i="2"/>
  <c r="K20" i="2"/>
  <c r="H21" i="2"/>
  <c r="K21" i="2"/>
  <c r="H22" i="2"/>
  <c r="K22" i="2"/>
  <c r="H23" i="2"/>
  <c r="K23" i="2"/>
  <c r="H24" i="2"/>
  <c r="K24" i="2"/>
  <c r="H25" i="2"/>
  <c r="K25" i="2"/>
  <c r="H26" i="2"/>
  <c r="K26" i="2"/>
  <c r="H27" i="2"/>
  <c r="K27" i="2"/>
  <c r="H28" i="2"/>
  <c r="K28" i="2"/>
  <c r="H29" i="2"/>
  <c r="K29" i="2"/>
  <c r="H30" i="2"/>
  <c r="K30" i="2"/>
  <c r="H31" i="2"/>
  <c r="K31" i="2"/>
  <c r="K32" i="2"/>
  <c r="K15" i="2"/>
  <c r="H16" i="7"/>
  <c r="K16" i="7"/>
  <c r="H17" i="7"/>
  <c r="K17" i="7"/>
  <c r="H18" i="7"/>
  <c r="K18" i="7"/>
  <c r="H19" i="7"/>
  <c r="K19" i="7"/>
  <c r="H20" i="7"/>
  <c r="K20" i="7"/>
  <c r="H21" i="7"/>
  <c r="K21" i="7"/>
  <c r="H22" i="7"/>
  <c r="K22" i="7"/>
  <c r="H23" i="7"/>
  <c r="K23" i="7"/>
  <c r="H24" i="7"/>
  <c r="K24" i="7"/>
  <c r="H25" i="7"/>
  <c r="K25" i="7"/>
  <c r="H26" i="7"/>
  <c r="K26" i="7"/>
  <c r="H27" i="7"/>
  <c r="K27" i="7"/>
  <c r="H28" i="7"/>
  <c r="K28" i="7"/>
  <c r="H29" i="7"/>
  <c r="K29" i="7"/>
  <c r="H30" i="7"/>
  <c r="K30" i="7"/>
  <c r="H31" i="7"/>
  <c r="K31" i="7"/>
  <c r="K32" i="7"/>
  <c r="K15" i="7"/>
  <c r="H15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BH117" i="9"/>
  <c r="N117" i="9"/>
  <c r="N63" i="9"/>
  <c r="BH63" i="9"/>
  <c r="BH9" i="9"/>
  <c r="N9" i="9"/>
  <c r="E7" i="2"/>
  <c r="E6" i="2"/>
  <c r="E7" i="7"/>
  <c r="E6" i="7"/>
  <c r="C38" i="14"/>
  <c r="C38" i="7"/>
  <c r="E6" i="14"/>
  <c r="E7" i="14"/>
  <c r="L12" i="2" l="1"/>
  <c r="K12" i="2"/>
  <c r="J12" i="2"/>
  <c r="I12" i="2"/>
  <c r="E12" i="2"/>
  <c r="L11" i="2"/>
  <c r="K11" i="2"/>
  <c r="J11" i="2"/>
  <c r="I11" i="2"/>
  <c r="E11" i="2"/>
  <c r="L10" i="2"/>
  <c r="K10" i="2"/>
  <c r="J10" i="2"/>
  <c r="I10" i="2"/>
  <c r="E10" i="2"/>
  <c r="E9" i="2"/>
  <c r="G8" i="2"/>
  <c r="E8" i="2"/>
  <c r="L12" i="14"/>
  <c r="K12" i="14"/>
  <c r="J12" i="14"/>
  <c r="I12" i="14"/>
  <c r="E12" i="14"/>
  <c r="D12" i="14"/>
  <c r="L11" i="14"/>
  <c r="K11" i="14"/>
  <c r="J11" i="14"/>
  <c r="I11" i="14"/>
  <c r="E11" i="14"/>
  <c r="D11" i="14"/>
  <c r="L10" i="14"/>
  <c r="K10" i="14"/>
  <c r="J10" i="14"/>
  <c r="I10" i="14"/>
  <c r="E10" i="14"/>
  <c r="D10" i="14"/>
  <c r="E9" i="14"/>
  <c r="G8" i="14"/>
  <c r="E8" i="14"/>
  <c r="G8" i="7"/>
  <c r="H13" i="14" l="1"/>
  <c r="H13" i="2"/>
  <c r="D12" i="7"/>
  <c r="D11" i="7"/>
  <c r="D10" i="7"/>
  <c r="B3" i="3" l="1"/>
  <c r="C3" i="14" s="1"/>
  <c r="C3" i="3" l="1"/>
  <c r="C34" i="5"/>
  <c r="I6" i="14"/>
  <c r="D7" i="5" l="1"/>
  <c r="D5" i="5"/>
  <c r="D4" i="5"/>
  <c r="H5" i="7" l="1"/>
  <c r="H32" i="2"/>
  <c r="H15" i="2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I7" i="2"/>
  <c r="I6" i="2"/>
  <c r="E8" i="7"/>
  <c r="I7" i="7"/>
  <c r="I6" i="7"/>
  <c r="I7" i="14"/>
  <c r="C5" i="14"/>
  <c r="D5" i="8" l="1"/>
  <c r="F7" i="5"/>
  <c r="C21" i="1" l="1"/>
  <c r="C24" i="1"/>
  <c r="C23" i="1"/>
  <c r="C22" i="1"/>
  <c r="I41" i="14" l="1"/>
  <c r="F41" i="14"/>
  <c r="E36" i="14"/>
  <c r="F34" i="14"/>
  <c r="N32" i="14"/>
  <c r="F32" i="14"/>
  <c r="E32" i="14"/>
  <c r="C32" i="14"/>
  <c r="N31" i="14"/>
  <c r="F31" i="14"/>
  <c r="E31" i="14"/>
  <c r="C31" i="14"/>
  <c r="N30" i="14"/>
  <c r="F30" i="14"/>
  <c r="E30" i="14"/>
  <c r="C30" i="14"/>
  <c r="N29" i="14"/>
  <c r="F29" i="14"/>
  <c r="E29" i="14"/>
  <c r="C29" i="14"/>
  <c r="N28" i="14"/>
  <c r="F28" i="14"/>
  <c r="E28" i="14"/>
  <c r="C28" i="14"/>
  <c r="N27" i="14"/>
  <c r="F27" i="14"/>
  <c r="E27" i="14"/>
  <c r="C27" i="14"/>
  <c r="N26" i="14"/>
  <c r="F26" i="14"/>
  <c r="E26" i="14"/>
  <c r="C26" i="14"/>
  <c r="N25" i="14"/>
  <c r="F25" i="14"/>
  <c r="E25" i="14"/>
  <c r="C25" i="14"/>
  <c r="N24" i="14"/>
  <c r="F24" i="14"/>
  <c r="E24" i="14"/>
  <c r="C24" i="14"/>
  <c r="N23" i="14"/>
  <c r="F23" i="14"/>
  <c r="E23" i="14"/>
  <c r="C23" i="14"/>
  <c r="N22" i="14"/>
  <c r="F22" i="14"/>
  <c r="E22" i="14"/>
  <c r="C22" i="14"/>
  <c r="N21" i="14"/>
  <c r="F21" i="14"/>
  <c r="E21" i="14"/>
  <c r="C21" i="14"/>
  <c r="N20" i="14"/>
  <c r="F20" i="14"/>
  <c r="E20" i="14"/>
  <c r="C20" i="14"/>
  <c r="N19" i="14"/>
  <c r="F19" i="14"/>
  <c r="E19" i="14"/>
  <c r="C19" i="14"/>
  <c r="N18" i="14"/>
  <c r="F18" i="14"/>
  <c r="E18" i="14"/>
  <c r="C18" i="14"/>
  <c r="N17" i="14"/>
  <c r="F17" i="14"/>
  <c r="E17" i="14"/>
  <c r="C17" i="14"/>
  <c r="N16" i="14"/>
  <c r="F16" i="14"/>
  <c r="E16" i="14"/>
  <c r="C16" i="14"/>
  <c r="N15" i="14"/>
  <c r="F15" i="14"/>
  <c r="E15" i="14"/>
  <c r="C15" i="14"/>
  <c r="I5" i="14"/>
  <c r="H5" i="14"/>
  <c r="A1" i="12"/>
  <c r="C1" i="5"/>
  <c r="C31" i="12"/>
  <c r="J34" i="12"/>
  <c r="I37" i="5"/>
  <c r="D34" i="12"/>
  <c r="B4" i="12"/>
  <c r="K3" i="12"/>
  <c r="S10" i="12"/>
  <c r="S9" i="12"/>
  <c r="N11" i="5"/>
  <c r="P3" i="12"/>
  <c r="M3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N12" i="12"/>
  <c r="K14" i="5"/>
  <c r="H12" i="12"/>
  <c r="H14" i="5"/>
  <c r="J9" i="12"/>
  <c r="L9" i="12"/>
  <c r="N9" i="12"/>
  <c r="P9" i="12"/>
  <c r="J10" i="12"/>
  <c r="L10" i="12"/>
  <c r="N10" i="12"/>
  <c r="P10" i="12"/>
  <c r="P8" i="12"/>
  <c r="L10" i="5"/>
  <c r="N8" i="12"/>
  <c r="K10" i="5"/>
  <c r="L8" i="12"/>
  <c r="J10" i="5"/>
  <c r="J8" i="12"/>
  <c r="I10" i="5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B10" i="12"/>
  <c r="D12" i="5"/>
  <c r="B9" i="12"/>
  <c r="D11" i="5"/>
  <c r="B7" i="12"/>
  <c r="D9" i="5"/>
  <c r="B6" i="12"/>
  <c r="D8" i="5"/>
  <c r="C5" i="12"/>
  <c r="I3" i="5"/>
  <c r="F3" i="12"/>
  <c r="B3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12" i="12"/>
  <c r="E14" i="5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12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13" i="12"/>
  <c r="A14" i="12"/>
  <c r="A15" i="12"/>
  <c r="A16" i="12"/>
  <c r="A12" i="12"/>
  <c r="B2" i="12"/>
  <c r="F5" i="12" s="1"/>
  <c r="L24" i="1" l="1"/>
  <c r="H32" i="7"/>
  <c r="H15" i="7"/>
  <c r="C39" i="14"/>
  <c r="D9" i="8"/>
  <c r="G5" i="7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9" i="8"/>
  <c r="O9" i="8"/>
  <c r="R14" i="6"/>
  <c r="S14" i="6" s="1"/>
  <c r="T14" i="6" s="1"/>
  <c r="R15" i="6"/>
  <c r="S15" i="6" s="1"/>
  <c r="T15" i="6" s="1"/>
  <c r="R16" i="6"/>
  <c r="S16" i="6" s="1"/>
  <c r="T16" i="6" s="1"/>
  <c r="R17" i="6"/>
  <c r="S17" i="6" s="1"/>
  <c r="T17" i="6" s="1"/>
  <c r="R18" i="6"/>
  <c r="S18" i="6" s="1"/>
  <c r="T18" i="6" s="1"/>
  <c r="R19" i="6"/>
  <c r="S19" i="6" s="1"/>
  <c r="T19" i="6" s="1"/>
  <c r="R20" i="6"/>
  <c r="S20" i="6" s="1"/>
  <c r="T20" i="6" s="1"/>
  <c r="R21" i="6"/>
  <c r="S21" i="6" s="1"/>
  <c r="T21" i="6" s="1"/>
  <c r="R22" i="6"/>
  <c r="S22" i="6" s="1"/>
  <c r="T22" i="6" s="1"/>
  <c r="H42" i="11"/>
  <c r="H39" i="11"/>
  <c r="A39" i="11"/>
  <c r="C39" i="11"/>
  <c r="A1" i="11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14" i="5"/>
  <c r="N15" i="7"/>
  <c r="BC150" i="9"/>
  <c r="I150" i="9"/>
  <c r="BC96" i="9"/>
  <c r="I96" i="9"/>
  <c r="BC42" i="9"/>
  <c r="I42" i="9"/>
  <c r="I41" i="7"/>
  <c r="D7" i="8" s="1"/>
  <c r="M29" i="8"/>
  <c r="D11" i="8"/>
  <c r="E12" i="7"/>
  <c r="D10" i="8" s="1"/>
  <c r="E10" i="7"/>
  <c r="D8" i="8" s="1"/>
  <c r="I11" i="7"/>
  <c r="H10" i="8" s="1"/>
  <c r="J11" i="7"/>
  <c r="I10" i="8" s="1"/>
  <c r="K11" i="7"/>
  <c r="J10" i="8" s="1"/>
  <c r="L11" i="7"/>
  <c r="K10" i="8" s="1"/>
  <c r="I12" i="7"/>
  <c r="H11" i="8" s="1"/>
  <c r="J12" i="7"/>
  <c r="I11" i="8" s="1"/>
  <c r="K12" i="7"/>
  <c r="J11" i="8" s="1"/>
  <c r="L12" i="7"/>
  <c r="K11" i="8" s="1"/>
  <c r="J10" i="7"/>
  <c r="I9" i="8" s="1"/>
  <c r="K10" i="7"/>
  <c r="J9" i="8" s="1"/>
  <c r="L10" i="7"/>
  <c r="K9" i="8" s="1"/>
  <c r="I10" i="7"/>
  <c r="H9" i="8" s="1"/>
  <c r="A2" i="8"/>
  <c r="D4" i="8"/>
  <c r="M10" i="8"/>
  <c r="N10" i="8"/>
  <c r="O10" i="8"/>
  <c r="P10" i="8"/>
  <c r="M11" i="8"/>
  <c r="N11" i="8"/>
  <c r="O11" i="8"/>
  <c r="P11" i="8"/>
  <c r="M12" i="8"/>
  <c r="N12" i="8"/>
  <c r="O12" i="8"/>
  <c r="P12" i="8"/>
  <c r="M13" i="8"/>
  <c r="N13" i="8"/>
  <c r="O13" i="8"/>
  <c r="P13" i="8"/>
  <c r="M14" i="8"/>
  <c r="N14" i="8"/>
  <c r="O14" i="8"/>
  <c r="P14" i="8"/>
  <c r="M15" i="8"/>
  <c r="N15" i="8"/>
  <c r="O15" i="8"/>
  <c r="P15" i="8"/>
  <c r="M16" i="8"/>
  <c r="N16" i="8"/>
  <c r="O16" i="8"/>
  <c r="P16" i="8"/>
  <c r="M17" i="8"/>
  <c r="N17" i="8"/>
  <c r="O17" i="8"/>
  <c r="P17" i="8"/>
  <c r="M18" i="8"/>
  <c r="N18" i="8"/>
  <c r="O18" i="8"/>
  <c r="P18" i="8"/>
  <c r="M19" i="8"/>
  <c r="N19" i="8"/>
  <c r="O19" i="8"/>
  <c r="P19" i="8"/>
  <c r="M20" i="8"/>
  <c r="N20" i="8"/>
  <c r="O20" i="8"/>
  <c r="P20" i="8"/>
  <c r="M21" i="8"/>
  <c r="N21" i="8"/>
  <c r="O21" i="8"/>
  <c r="P21" i="8"/>
  <c r="M22" i="8"/>
  <c r="N22" i="8"/>
  <c r="O22" i="8"/>
  <c r="P22" i="8"/>
  <c r="M23" i="8"/>
  <c r="N23" i="8"/>
  <c r="O23" i="8"/>
  <c r="P23" i="8"/>
  <c r="M24" i="8"/>
  <c r="N24" i="8"/>
  <c r="O24" i="8"/>
  <c r="P24" i="8"/>
  <c r="M25" i="8"/>
  <c r="N25" i="8"/>
  <c r="O25" i="8"/>
  <c r="P25" i="8"/>
  <c r="M26" i="8"/>
  <c r="N26" i="8"/>
  <c r="O26" i="8"/>
  <c r="P26" i="8"/>
  <c r="P9" i="8"/>
  <c r="N9" i="8"/>
  <c r="M9" i="8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D14" i="5"/>
  <c r="C14" i="5"/>
  <c r="E41" i="7"/>
  <c r="C39" i="7"/>
  <c r="F34" i="7"/>
  <c r="F32" i="7"/>
  <c r="E32" i="7"/>
  <c r="C32" i="7"/>
  <c r="F31" i="7"/>
  <c r="E31" i="7"/>
  <c r="C31" i="7"/>
  <c r="F30" i="7"/>
  <c r="E30" i="7"/>
  <c r="C30" i="7"/>
  <c r="F29" i="7"/>
  <c r="E29" i="7"/>
  <c r="C29" i="7"/>
  <c r="F28" i="7"/>
  <c r="E28" i="7"/>
  <c r="C28" i="7"/>
  <c r="F27" i="7"/>
  <c r="E27" i="7"/>
  <c r="C27" i="7"/>
  <c r="F26" i="7"/>
  <c r="E26" i="7"/>
  <c r="C26" i="7"/>
  <c r="F25" i="7"/>
  <c r="E25" i="7"/>
  <c r="C25" i="7"/>
  <c r="F24" i="7"/>
  <c r="E24" i="7"/>
  <c r="C24" i="7"/>
  <c r="F23" i="7"/>
  <c r="E23" i="7"/>
  <c r="C23" i="7"/>
  <c r="F22" i="7"/>
  <c r="E22" i="7"/>
  <c r="C22" i="7"/>
  <c r="F21" i="7"/>
  <c r="E21" i="7"/>
  <c r="C21" i="7"/>
  <c r="F20" i="7"/>
  <c r="E20" i="7"/>
  <c r="C20" i="7"/>
  <c r="F19" i="7"/>
  <c r="E19" i="7"/>
  <c r="C19" i="7"/>
  <c r="F18" i="7"/>
  <c r="E18" i="7"/>
  <c r="C18" i="7"/>
  <c r="F17" i="7"/>
  <c r="E17" i="7"/>
  <c r="C17" i="7"/>
  <c r="F16" i="7"/>
  <c r="E16" i="7"/>
  <c r="C16" i="7"/>
  <c r="F15" i="7"/>
  <c r="E15" i="7"/>
  <c r="C15" i="7"/>
  <c r="E11" i="7"/>
  <c r="E9" i="7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F15" i="2"/>
  <c r="E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15" i="2"/>
  <c r="C15" i="6"/>
  <c r="M17" i="6"/>
  <c r="K17" i="6"/>
  <c r="I17" i="6"/>
  <c r="G17" i="6"/>
  <c r="E17" i="6"/>
  <c r="C17" i="6"/>
  <c r="E15" i="6"/>
  <c r="G15" i="6"/>
  <c r="I15" i="6"/>
  <c r="K15" i="6"/>
  <c r="M15" i="6"/>
  <c r="A1" i="6"/>
  <c r="A26" i="6"/>
  <c r="D2" i="5"/>
  <c r="M2" i="1"/>
  <c r="N12" i="5"/>
  <c r="C3" i="6"/>
  <c r="D5" i="6"/>
  <c r="C4" i="6"/>
  <c r="C3" i="7"/>
  <c r="E37" i="5"/>
  <c r="L12" i="5"/>
  <c r="K12" i="5"/>
  <c r="J12" i="5"/>
  <c r="I12" i="5"/>
  <c r="L11" i="5"/>
  <c r="K11" i="5"/>
  <c r="J11" i="5"/>
  <c r="I11" i="5"/>
  <c r="E36" i="2"/>
  <c r="I5" i="2"/>
  <c r="C5" i="2"/>
  <c r="A1" i="8" s="1"/>
  <c r="H5" i="2"/>
  <c r="F34" i="2"/>
  <c r="I41" i="2"/>
  <c r="F41" i="2"/>
  <c r="C38" i="2"/>
  <c r="D10" i="6"/>
  <c r="F10" i="6" s="1"/>
  <c r="A15" i="6"/>
  <c r="A22" i="6" s="1"/>
  <c r="A16" i="6"/>
  <c r="A17" i="6" s="1"/>
  <c r="A23" i="6" s="1"/>
  <c r="I5" i="5"/>
  <c r="I5" i="6" s="1"/>
  <c r="H13" i="7" l="1"/>
  <c r="C2" i="6"/>
  <c r="K2" i="5"/>
  <c r="C3" i="2"/>
  <c r="M4" i="12"/>
  <c r="P4" i="12"/>
  <c r="K4" i="12"/>
  <c r="H4" i="6"/>
  <c r="C39" i="2"/>
  <c r="A24" i="6"/>
</calcChain>
</file>

<file path=xl/sharedStrings.xml><?xml version="1.0" encoding="utf-8"?>
<sst xmlns="http://schemas.openxmlformats.org/spreadsheetml/2006/main" count="469" uniqueCount="252">
  <si>
    <r>
      <t>石川県中学校サッカー大会（およびブロック予選）</t>
    </r>
    <r>
      <rPr>
        <b/>
        <i/>
        <u/>
        <sz val="14"/>
        <color rgb="FFFF0000"/>
        <rFont val="ＭＳ Ｐゴシック"/>
        <family val="3"/>
        <charset val="128"/>
      </rPr>
      <t xml:space="preserve">・北信越大会 </t>
    </r>
    <r>
      <rPr>
        <b/>
        <i/>
        <u/>
        <sz val="14"/>
        <color indexed="9"/>
        <rFont val="ＭＳ Ｐゴシック"/>
        <family val="3"/>
        <charset val="128"/>
      </rPr>
      <t xml:space="preserve">
申込書作成ファイル</t>
    </r>
    <rPh sb="0" eb="3">
      <t>イシカワケン</t>
    </rPh>
    <rPh sb="3" eb="6">
      <t>チュウガッコウ</t>
    </rPh>
    <rPh sb="10" eb="12">
      <t>タイカイ</t>
    </rPh>
    <rPh sb="20" eb="22">
      <t>ヨセン</t>
    </rPh>
    <rPh sb="24" eb="27">
      <t>ホクシンエツ</t>
    </rPh>
    <rPh sb="27" eb="29">
      <t>タイカイ</t>
    </rPh>
    <rPh sb="31" eb="34">
      <t>モウシコミショ</t>
    </rPh>
    <rPh sb="34" eb="36">
      <t>サクセイ</t>
    </rPh>
    <phoneticPr fontId="1"/>
  </si>
  <si>
    <t>出身少年団の入力もお忘れ無く</t>
    <rPh sb="0" eb="2">
      <t>シュッシン</t>
    </rPh>
    <rPh sb="2" eb="5">
      <t>ショウネンダン</t>
    </rPh>
    <rPh sb="6" eb="8">
      <t>ニュウリョク</t>
    </rPh>
    <rPh sb="10" eb="11">
      <t>ワス</t>
    </rPh>
    <rPh sb="12" eb="13">
      <t>ナ</t>
    </rPh>
    <phoneticPr fontId="1"/>
  </si>
  <si>
    <t>誕生日
(北信越用)</t>
    <rPh sb="0" eb="3">
      <t>タンジョウビ</t>
    </rPh>
    <rPh sb="5" eb="6">
      <t>ホク</t>
    </rPh>
    <rPh sb="6" eb="8">
      <t>シンエツ</t>
    </rPh>
    <rPh sb="8" eb="9">
      <t>ヨウ</t>
    </rPh>
    <phoneticPr fontId="1"/>
  </si>
  <si>
    <t>県体出場時</t>
    <rPh sb="0" eb="2">
      <t>ケンタイ</t>
    </rPh>
    <rPh sb="2" eb="4">
      <t>シュツジョウ</t>
    </rPh>
    <rPh sb="4" eb="5">
      <t>ジ</t>
    </rPh>
    <phoneticPr fontId="1"/>
  </si>
  <si>
    <t>地域スポーツ団体等のチームのみ記載</t>
    <rPh sb="0" eb="2">
      <t>チイキ</t>
    </rPh>
    <rPh sb="6" eb="8">
      <t>ダンタイ</t>
    </rPh>
    <rPh sb="8" eb="9">
      <t>トウ</t>
    </rPh>
    <rPh sb="15" eb="17">
      <t>キサイ</t>
    </rPh>
    <phoneticPr fontId="1"/>
  </si>
  <si>
    <t>県体予選地区</t>
    <rPh sb="0" eb="2">
      <t>ケンタイ</t>
    </rPh>
    <rPh sb="2" eb="4">
      <t>ヨセン</t>
    </rPh>
    <rPh sb="4" eb="6">
      <t>チク</t>
    </rPh>
    <phoneticPr fontId="1"/>
  </si>
  <si>
    <t>石川</t>
    <rPh sb="0" eb="2">
      <t>イシカワ</t>
    </rPh>
    <phoneticPr fontId="1"/>
  </si>
  <si>
    <t>県</t>
    <rPh sb="0" eb="1">
      <t>ケン</t>
    </rPh>
    <phoneticPr fontId="1"/>
  </si>
  <si>
    <t>番号</t>
    <rPh sb="0" eb="2">
      <t>バンゴウ</t>
    </rPh>
    <phoneticPr fontId="1"/>
  </si>
  <si>
    <t>位置</t>
    <rPh sb="0" eb="2">
      <t>イチ</t>
    </rPh>
    <phoneticPr fontId="1"/>
  </si>
  <si>
    <t>選手氏名</t>
  </si>
  <si>
    <t>ふりがな（全角）</t>
    <rPh sb="5" eb="7">
      <t>ゼンカク</t>
    </rPh>
    <phoneticPr fontId="1"/>
  </si>
  <si>
    <t>学年</t>
  </si>
  <si>
    <t>身長</t>
  </si>
  <si>
    <t>体重</t>
  </si>
  <si>
    <t>月</t>
    <rPh sb="0" eb="1">
      <t>ツキ</t>
    </rPh>
    <phoneticPr fontId="1"/>
  </si>
  <si>
    <t>日</t>
    <rPh sb="0" eb="1">
      <t>ニチ</t>
    </rPh>
    <phoneticPr fontId="1"/>
  </si>
  <si>
    <t>主将に
「１」
を入力</t>
    <phoneticPr fontId="1"/>
  </si>
  <si>
    <t>出身少年団</t>
    <rPh sb="0" eb="2">
      <t>シュッシン</t>
    </rPh>
    <rPh sb="2" eb="5">
      <t>ショウネンダン</t>
    </rPh>
    <phoneticPr fontId="1"/>
  </si>
  <si>
    <t>在籍中学校名</t>
    <rPh sb="0" eb="3">
      <t>ザイセキチュウ</t>
    </rPh>
    <rPh sb="3" eb="6">
      <t>ガッコウメイ</t>
    </rPh>
    <phoneticPr fontId="1"/>
  </si>
  <si>
    <t>県体予選順位</t>
    <rPh sb="0" eb="2">
      <t>ケンタイ</t>
    </rPh>
    <rPh sb="2" eb="4">
      <t>ヨセン</t>
    </rPh>
    <phoneticPr fontId="1"/>
  </si>
  <si>
    <t>位　（県体出場時に入力して下さい）</t>
    <rPh sb="3" eb="5">
      <t>ケンタイ</t>
    </rPh>
    <rPh sb="5" eb="7">
      <t>シュツジョウ</t>
    </rPh>
    <rPh sb="7" eb="8">
      <t>ジ</t>
    </rPh>
    <rPh sb="9" eb="11">
      <t>ニュウリョク</t>
    </rPh>
    <rPh sb="13" eb="14">
      <t>クダ</t>
    </rPh>
    <phoneticPr fontId="1"/>
  </si>
  <si>
    <t>県体順位</t>
    <rPh sb="0" eb="2">
      <t>ケンタイ</t>
    </rPh>
    <rPh sb="2" eb="4">
      <t>ジュンイ</t>
    </rPh>
    <phoneticPr fontId="1"/>
  </si>
  <si>
    <t>位　（北信越出場時に入力して下さい）</t>
    <rPh sb="3" eb="6">
      <t>ホクシンエツ</t>
    </rPh>
    <rPh sb="6" eb="8">
      <t>シュツジョウ</t>
    </rPh>
    <rPh sb="8" eb="9">
      <t>ジ</t>
    </rPh>
    <rPh sb="10" eb="12">
      <t>ニュウリョク</t>
    </rPh>
    <rPh sb="14" eb="15">
      <t>クダ</t>
    </rPh>
    <phoneticPr fontId="1"/>
  </si>
  <si>
    <t>ふりがな</t>
    <phoneticPr fontId="1"/>
  </si>
  <si>
    <t>チーム名</t>
    <phoneticPr fontId="1"/>
  </si>
  <si>
    <t>ＴＥＬ</t>
  </si>
  <si>
    <t>-</t>
  </si>
  <si>
    <t>ＦＡＸ</t>
  </si>
  <si>
    <t>郵便番号</t>
  </si>
  <si>
    <t>ベンチ
ｽﾀｯﾌの
優先順位</t>
    <rPh sb="10" eb="14">
      <t>ユウセンジュンイ</t>
    </rPh>
    <phoneticPr fontId="1"/>
  </si>
  <si>
    <t>チーム所在地</t>
    <rPh sb="3" eb="6">
      <t>ショザイチ</t>
    </rPh>
    <phoneticPr fontId="1"/>
  </si>
  <si>
    <t>校長・代表者氏名</t>
    <rPh sb="3" eb="6">
      <t>ダイヒョウシャ</t>
    </rPh>
    <rPh sb="6" eb="8">
      <t>シメイ</t>
    </rPh>
    <phoneticPr fontId="1"/>
  </si>
  <si>
    <t>引率責任者氏名</t>
    <rPh sb="5" eb="7">
      <t>シメイ</t>
    </rPh>
    <phoneticPr fontId="1"/>
  </si>
  <si>
    <t>（教員、部活動指導員の別）</t>
    <rPh sb="4" eb="7">
      <t>ブカツドウ</t>
    </rPh>
    <rPh sb="7" eb="10">
      <t>シドウイン</t>
    </rPh>
    <phoneticPr fontId="1"/>
  </si>
  <si>
    <t>監督氏名</t>
    <rPh sb="2" eb="4">
      <t>シメイ</t>
    </rPh>
    <phoneticPr fontId="1"/>
  </si>
  <si>
    <t>コーチ氏名</t>
    <rPh sb="3" eb="5">
      <t>シメイ</t>
    </rPh>
    <phoneticPr fontId="1"/>
  </si>
  <si>
    <t>マネージャー氏名</t>
    <rPh sb="6" eb="8">
      <t>シメイ</t>
    </rPh>
    <phoneticPr fontId="1"/>
  </si>
  <si>
    <t>（教員、部活動指導員、生徒の別）</t>
    <rPh sb="4" eb="7">
      <t>ブカツドウ</t>
    </rPh>
    <rPh sb="7" eb="10">
      <t>シドウイン</t>
    </rPh>
    <phoneticPr fontId="1"/>
  </si>
  <si>
    <t>FP正</t>
    <rPh sb="2" eb="3">
      <t>セイ</t>
    </rPh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</si>
  <si>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</si>
  <si>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</si>
  <si>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GK副</t>
    <rPh sb="2" eb="3">
      <t>フク</t>
    </rPh>
    <phoneticPr fontId="1"/>
  </si>
  <si>
    <t>シャツの色</t>
    <rPh sb="4" eb="5">
      <t>イロ</t>
    </rPh>
    <phoneticPr fontId="1"/>
  </si>
  <si>
    <t>ショーツの色</t>
    <rPh sb="5" eb="6">
      <t>イロ</t>
    </rPh>
    <phoneticPr fontId="1"/>
  </si>
  <si>
    <t>ソックスの色</t>
    <rPh sb="5" eb="6">
      <t>イロ</t>
    </rPh>
    <phoneticPr fontId="1"/>
  </si>
  <si>
    <t>チーム紹介
（プログラム用）</t>
    <rPh sb="12" eb="13">
      <t>ヨウ</t>
    </rPh>
    <phoneticPr fontId="1"/>
  </si>
  <si>
    <t>申込書コード（県大会は１、ブロック予選は２を入力）</t>
    <rPh sb="0" eb="3">
      <t>モウシコミショ</t>
    </rPh>
    <rPh sb="7" eb="10">
      <t>ケンタイカイ</t>
    </rPh>
    <rPh sb="17" eb="19">
      <t>ヨセン</t>
    </rPh>
    <rPh sb="22" eb="24">
      <t>ニュウリョク</t>
    </rPh>
    <phoneticPr fontId="1"/>
  </si>
  <si>
    <t xml:space="preserve"> ふ り が な </t>
    <phoneticPr fontId="1"/>
  </si>
  <si>
    <t>Ｔ　Ｅ　Ｌ</t>
    <phoneticPr fontId="1"/>
  </si>
  <si>
    <t>Ｆ　Ａ　Ｘ</t>
    <phoneticPr fontId="1"/>
  </si>
  <si>
    <t>所　在　地</t>
    <phoneticPr fontId="1"/>
  </si>
  <si>
    <t xml:space="preserve"> 引率責任者 </t>
    <phoneticPr fontId="1"/>
  </si>
  <si>
    <t>優先
順位</t>
    <rPh sb="0" eb="2">
      <t>ユウセン</t>
    </rPh>
    <rPh sb="3" eb="5">
      <t>ジュンイ</t>
    </rPh>
    <phoneticPr fontId="1"/>
  </si>
  <si>
    <t>ユニフォーム</t>
  </si>
  <si>
    <t>Ｆ Ｐ 正</t>
  </si>
  <si>
    <t>Ｆ Ｐ 副</t>
  </si>
  <si>
    <t>Ｇ Ｋ 正</t>
  </si>
  <si>
    <t>Ｇ Ｋ 副</t>
  </si>
  <si>
    <t>　監　　督　</t>
    <phoneticPr fontId="1"/>
  </si>
  <si>
    <t>シャツ</t>
    <phoneticPr fontId="1"/>
  </si>
  <si>
    <t>　コ　ー　チ　</t>
    <phoneticPr fontId="1"/>
  </si>
  <si>
    <t>ショーツ</t>
    <phoneticPr fontId="1"/>
  </si>
  <si>
    <t>マネージャー</t>
    <phoneticPr fontId="1"/>
  </si>
  <si>
    <t>ソックス</t>
    <phoneticPr fontId="1"/>
  </si>
  <si>
    <t>任命権者（部活動指導員がいる場合のみ記入)</t>
    <phoneticPr fontId="1"/>
  </si>
  <si>
    <t>　背番号　(主将○印)</t>
  </si>
  <si>
    <t>※</t>
    <phoneticPr fontId="1"/>
  </si>
  <si>
    <t>ﾎﾟｼﾞｼｮﾝ</t>
  </si>
  <si>
    <t>選手氏名</t>
    <phoneticPr fontId="1"/>
  </si>
  <si>
    <t>（ふりがな）</t>
    <phoneticPr fontId="1"/>
  </si>
  <si>
    <t>学　年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</si>
  <si>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</si>
  <si>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</si>
  <si>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</si>
  <si>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</si>
  <si>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</si>
  <si>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</si>
  <si>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</si>
  <si>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</si>
  <si>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</si>
  <si>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</si>
  <si>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</si>
  <si>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</si>
  <si>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</si>
  <si>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</si>
  <si>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</si>
  <si>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</si>
  <si>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</si>
  <si>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</si>
  <si>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 xml:space="preserve"> チーム紹介</t>
    <rPh sb="4" eb="6">
      <t>ショウカイ</t>
    </rPh>
    <phoneticPr fontId="1"/>
  </si>
  <si>
    <t>上記の生徒は健康診断の結果、異常がないので本大会に出場することを認めます。</t>
    <rPh sb="3" eb="5">
      <t>セイト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</si>
  <si>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</si>
  <si>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</si>
  <si>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印</t>
  </si>
  <si>
    <t>参加料</t>
    <rPh sb="0" eb="3">
      <t>サンカリョウ</t>
    </rPh>
    <phoneticPr fontId="1"/>
  </si>
  <si>
    <t>上記の生徒は健康診断の結果、異常がないので本大会に出場することを認めます。</t>
  </si>
  <si>
    <t>選手交代カード</t>
    <rPh sb="0" eb="2">
      <t>センシュ</t>
    </rPh>
    <rPh sb="2" eb="4">
      <t>コウタイ</t>
    </rPh>
    <phoneticPr fontId="1"/>
  </si>
  <si>
    <t>チーム名</t>
    <phoneticPr fontId="35"/>
  </si>
  <si>
    <t>入る選手(IN)</t>
    <phoneticPr fontId="35"/>
  </si>
  <si>
    <t>番
号</t>
    <rPh sb="0" eb="1">
      <t>バン</t>
    </rPh>
    <rPh sb="2" eb="3">
      <t>ゴウ</t>
    </rPh>
    <phoneticPr fontId="1"/>
  </si>
  <si>
    <t>氏
名</t>
    <phoneticPr fontId="35"/>
  </si>
  <si>
    <t>出る選手(OUT)</t>
    <phoneticPr fontId="35"/>
  </si>
  <si>
    <t>監督
署名</t>
    <phoneticPr fontId="35"/>
  </si>
  <si>
    <t>（一社）石川県サッカー協会・競技会実施委員会・３種部会</t>
    <rPh sb="1" eb="2">
      <t>1</t>
    </rPh>
    <rPh sb="2" eb="3">
      <t>シャ</t>
    </rPh>
    <rPh sb="4" eb="7">
      <t>イシカワケン</t>
    </rPh>
    <rPh sb="11" eb="13">
      <t>キョウカイ</t>
    </rPh>
    <rPh sb="14" eb="17">
      <t>キョウギカイ</t>
    </rPh>
    <rPh sb="17" eb="19">
      <t>ジッシ</t>
    </rPh>
    <rPh sb="19" eb="22">
      <t>イインカイ</t>
    </rPh>
    <rPh sb="24" eb="25">
      <t>シュ</t>
    </rPh>
    <rPh sb="25" eb="27">
      <t>ブカイ</t>
    </rPh>
    <phoneticPr fontId="1"/>
  </si>
  <si>
    <t>中学校長</t>
    <rPh sb="0" eb="4">
      <t>チュウガッコウチョウ</t>
    </rPh>
    <phoneticPr fontId="1"/>
  </si>
  <si>
    <t>県　　　　 名</t>
    <rPh sb="0" eb="1">
      <t>ケン</t>
    </rPh>
    <rPh sb="6" eb="7">
      <t>メイ</t>
    </rPh>
    <phoneticPr fontId="1"/>
  </si>
  <si>
    <t>県大会順位</t>
    <rPh sb="0" eb="3">
      <t>ケンタイカイ</t>
    </rPh>
    <rPh sb="3" eb="5">
      <t>ジュンイ</t>
    </rPh>
    <phoneticPr fontId="1"/>
  </si>
  <si>
    <t>位</t>
    <rPh sb="0" eb="1">
      <t>イ</t>
    </rPh>
    <phoneticPr fontId="1"/>
  </si>
  <si>
    <t>ふ り が な</t>
    <phoneticPr fontId="1"/>
  </si>
  <si>
    <t>ＴＥＬ</t>
    <phoneticPr fontId="1"/>
  </si>
  <si>
    <t>（</t>
    <phoneticPr fontId="1"/>
  </si>
  <si>
    <t>）</t>
    <phoneticPr fontId="1"/>
  </si>
  <si>
    <t>－</t>
    <phoneticPr fontId="1"/>
  </si>
  <si>
    <t>学   校   名
（正式名）</t>
    <rPh sb="0" eb="1">
      <t>ガク</t>
    </rPh>
    <rPh sb="4" eb="5">
      <t>コウ</t>
    </rPh>
    <rPh sb="8" eb="9">
      <t>メイ</t>
    </rPh>
    <phoneticPr fontId="1"/>
  </si>
  <si>
    <t>中  学  校</t>
    <rPh sb="0" eb="1">
      <t>ナカ</t>
    </rPh>
    <rPh sb="3" eb="4">
      <t>ガク</t>
    </rPh>
    <rPh sb="6" eb="7">
      <t>コウ</t>
    </rPh>
    <phoneticPr fontId="1"/>
  </si>
  <si>
    <t>ＦＡＸ</t>
    <phoneticPr fontId="1"/>
  </si>
  <si>
    <t>所   在   地</t>
    <rPh sb="0" eb="1">
      <t>トコロ</t>
    </rPh>
    <rPh sb="4" eb="5">
      <t>ザイ</t>
    </rPh>
    <rPh sb="8" eb="9">
      <t>チ</t>
    </rPh>
    <phoneticPr fontId="1"/>
  </si>
  <si>
    <t>（〒</t>
    <phoneticPr fontId="1"/>
  </si>
  <si>
    <t>引率責任者</t>
    <rPh sb="0" eb="2">
      <t>インソツ</t>
    </rPh>
    <rPh sb="2" eb="5">
      <t>セキニンシャ</t>
    </rPh>
    <phoneticPr fontId="1"/>
  </si>
  <si>
    <t>監督名</t>
    <rPh sb="0" eb="2">
      <t>カントク</t>
    </rPh>
    <rPh sb="2" eb="3">
      <t>メイ</t>
    </rPh>
    <phoneticPr fontId="1"/>
  </si>
  <si>
    <t>ユニホーム色</t>
    <rPh sb="5" eb="6">
      <t>イロ</t>
    </rPh>
    <phoneticPr fontId="1"/>
  </si>
  <si>
    <t>ＦＰ　正</t>
    <rPh sb="3" eb="4">
      <t>セイ</t>
    </rPh>
    <phoneticPr fontId="1"/>
  </si>
  <si>
    <t>ＦＰ　副</t>
    <rPh sb="3" eb="4">
      <t>フク</t>
    </rPh>
    <phoneticPr fontId="1"/>
  </si>
  <si>
    <t>ＧＫ　正</t>
    <rPh sb="3" eb="4">
      <t>セイ</t>
    </rPh>
    <phoneticPr fontId="1"/>
  </si>
  <si>
    <t>ＧＫ　副</t>
    <rPh sb="3" eb="4">
      <t>フク</t>
    </rPh>
    <phoneticPr fontId="1"/>
  </si>
  <si>
    <t>上衣</t>
    <rPh sb="0" eb="1">
      <t>ウエ</t>
    </rPh>
    <rPh sb="1" eb="2">
      <t>コロモ</t>
    </rPh>
    <phoneticPr fontId="1"/>
  </si>
  <si>
    <t>コーチ</t>
    <phoneticPr fontId="1"/>
  </si>
  <si>
    <t>（教・認）</t>
    <rPh sb="1" eb="2">
      <t>キョウ</t>
    </rPh>
    <rPh sb="3" eb="4">
      <t>ニン</t>
    </rPh>
    <phoneticPr fontId="1"/>
  </si>
  <si>
    <t>パンツ</t>
    <phoneticPr fontId="1"/>
  </si>
  <si>
    <t>（教・生）</t>
    <rPh sb="1" eb="2">
      <t>キョウ</t>
    </rPh>
    <rPh sb="3" eb="4">
      <t>セイ</t>
    </rPh>
    <phoneticPr fontId="1"/>
  </si>
  <si>
    <t>ストッキング</t>
    <phoneticPr fontId="1"/>
  </si>
  <si>
    <t>背　番　号　（主将に○）</t>
    <rPh sb="0" eb="1">
      <t>セ</t>
    </rPh>
    <rPh sb="2" eb="3">
      <t>バン</t>
    </rPh>
    <rPh sb="4" eb="5">
      <t>ゴウ</t>
    </rPh>
    <rPh sb="7" eb="9">
      <t>シュショウ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</si>
  <si>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</si>
  <si>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</si>
  <si>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学年</t>
    <rPh sb="0" eb="2">
      <t>ガクネン</t>
    </rPh>
    <phoneticPr fontId="1"/>
  </si>
  <si>
    <t>上記の者は、本校在学中の生徒であり、大会に出場することを認めます。</t>
    <rPh sb="0" eb="2">
      <t>ジョウキ</t>
    </rPh>
    <rPh sb="3" eb="4">
      <t>モノ</t>
    </rPh>
    <rPh sb="6" eb="8">
      <t>ホンコウ</t>
    </rPh>
    <rPh sb="8" eb="11">
      <t>ザイガクチュウ</t>
    </rPh>
    <rPh sb="12" eb="14">
      <t>セイト</t>
    </rPh>
    <rPh sb="18" eb="20">
      <t>タイカイ</t>
    </rPh>
    <rPh sb="21" eb="23">
      <t>シュツジョウ</t>
    </rPh>
    <rPh sb="28" eb="29">
      <t>ミト</t>
    </rPh>
    <phoneticPr fontId="1"/>
  </si>
  <si>
    <t>平成２７年　７月</t>
    <rPh sb="0" eb="2">
      <t>ヘイセイ</t>
    </rPh>
    <rPh sb="4" eb="5">
      <t>ネン</t>
    </rPh>
    <rPh sb="7" eb="8">
      <t>ガツ</t>
    </rPh>
    <phoneticPr fontId="1"/>
  </si>
  <si>
    <t>日</t>
    <rPh sb="0" eb="1">
      <t>カ</t>
    </rPh>
    <phoneticPr fontId="1"/>
  </si>
  <si>
    <t>北信越中学校体育連盟会長　様</t>
    <rPh sb="0" eb="3">
      <t>ホクシンエツ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</si>
  <si>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</si>
  <si>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</si>
  <si>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選手・スタッフ変更届</t>
    <rPh sb="0" eb="2">
      <t>センシュ</t>
    </rPh>
    <rPh sb="7" eb="10">
      <t>ヘンコウトドケ</t>
    </rPh>
    <phoneticPr fontId="1"/>
  </si>
  <si>
    <t>１　削除する選手</t>
    <rPh sb="2" eb="4">
      <t>サクジョ</t>
    </rPh>
    <rPh sb="6" eb="8">
      <t>センシュ</t>
    </rPh>
    <phoneticPr fontId="1"/>
  </si>
  <si>
    <t>背番号</t>
    <rPh sb="0" eb="3">
      <t>セバンゴウ</t>
    </rPh>
    <phoneticPr fontId="1"/>
  </si>
  <si>
    <t>ポジション</t>
    <phoneticPr fontId="1"/>
  </si>
  <si>
    <t>氏　　　　名</t>
    <rPh sb="0" eb="1">
      <t>シ</t>
    </rPh>
    <rPh sb="5" eb="6">
      <t>メイ</t>
    </rPh>
    <phoneticPr fontId="1"/>
  </si>
  <si>
    <t>変　更　の　理　由</t>
    <rPh sb="0" eb="1">
      <t>ヘン</t>
    </rPh>
    <rPh sb="2" eb="3">
      <t>サラ</t>
    </rPh>
    <rPh sb="6" eb="7">
      <t>リ</t>
    </rPh>
    <rPh sb="8" eb="9">
      <t>ヨシ</t>
    </rPh>
    <phoneticPr fontId="1"/>
  </si>
  <si>
    <t>２　新たに登録する選手</t>
    <rPh sb="2" eb="3">
      <t>アラ</t>
    </rPh>
    <rPh sb="5" eb="7">
      <t>トウロク</t>
    </rPh>
    <rPh sb="9" eb="11">
      <t>センシュ</t>
    </rPh>
    <phoneticPr fontId="1"/>
  </si>
  <si>
    <t>フリガナ</t>
    <phoneticPr fontId="1"/>
  </si>
  <si>
    <r>
      <t>生年月日</t>
    </r>
    <r>
      <rPr>
        <sz val="8"/>
        <rFont val="ＭＳ Ｐゴシック"/>
        <family val="3"/>
        <charset val="128"/>
      </rPr>
      <t>（１９９○．○．○）</t>
    </r>
    <rPh sb="0" eb="2">
      <t>セイネン</t>
    </rPh>
    <rPh sb="2" eb="4">
      <t>ガッピ</t>
    </rPh>
    <phoneticPr fontId="1"/>
  </si>
  <si>
    <t>３　削除するスタッフ</t>
    <rPh sb="2" eb="4">
      <t>サクジョ</t>
    </rPh>
    <phoneticPr fontId="1"/>
  </si>
  <si>
    <t>役職</t>
    <rPh sb="0" eb="2">
      <t>ヤクショク</t>
    </rPh>
    <phoneticPr fontId="1"/>
  </si>
  <si>
    <t>教・生・外</t>
    <rPh sb="0" eb="1">
      <t>キョウ</t>
    </rPh>
    <rPh sb="2" eb="3">
      <t>セイ</t>
    </rPh>
    <rPh sb="4" eb="5">
      <t>ガイ</t>
    </rPh>
    <phoneticPr fontId="1"/>
  </si>
  <si>
    <t>４　新たに登録するスタッフ</t>
    <rPh sb="2" eb="3">
      <t>アラ</t>
    </rPh>
    <rPh sb="5" eb="7">
      <t>トウロク</t>
    </rPh>
    <phoneticPr fontId="1"/>
  </si>
  <si>
    <t>＊外部指導者は様式Ｂ　指導者承認書と一緒に提出してください。</t>
    <rPh sb="1" eb="3">
      <t>ガイブ</t>
    </rPh>
    <rPh sb="3" eb="6">
      <t>シドウシャ</t>
    </rPh>
    <rPh sb="7" eb="9">
      <t>ヨウシキ</t>
    </rPh>
    <rPh sb="11" eb="14">
      <t>シドウシャ</t>
    </rPh>
    <rPh sb="14" eb="17">
      <t>ショウニンショ</t>
    </rPh>
    <rPh sb="18" eb="20">
      <t>イッショ</t>
    </rPh>
    <rPh sb="21" eb="23">
      <t>テイシュツ</t>
    </rPh>
    <phoneticPr fontId="1"/>
  </si>
  <si>
    <t>上記の選手・スタッフは当学校の生徒・スタッフであることを証明します。</t>
    <rPh sb="0" eb="2">
      <t>ジョウキ</t>
    </rPh>
    <rPh sb="3" eb="5">
      <t>センシュ</t>
    </rPh>
    <rPh sb="11" eb="12">
      <t>ア</t>
    </rPh>
    <rPh sb="12" eb="14">
      <t>ガッコウ</t>
    </rPh>
    <rPh sb="15" eb="17">
      <t>セイト</t>
    </rPh>
    <rPh sb="28" eb="30">
      <t>ショウメイ</t>
    </rPh>
    <phoneticPr fontId="1"/>
  </si>
  <si>
    <t>中学校</t>
    <rPh sb="0" eb="3">
      <t>チュウガッコウ</t>
    </rPh>
    <phoneticPr fontId="1"/>
  </si>
  <si>
    <t>監　　督</t>
    <rPh sb="0" eb="1">
      <t>ラン</t>
    </rPh>
    <rPh sb="3" eb="4">
      <t>ヨシ</t>
    </rPh>
    <phoneticPr fontId="1"/>
  </si>
  <si>
    <t>校　　長</t>
    <rPh sb="0" eb="1">
      <t>コウ</t>
    </rPh>
    <rPh sb="3" eb="4">
      <t>チョウ</t>
    </rPh>
    <phoneticPr fontId="1"/>
  </si>
  <si>
    <t>監督会議にコピー２０部提出をお願いします。</t>
    <rPh sb="0" eb="2">
      <t>カントク</t>
    </rPh>
    <rPh sb="2" eb="4">
      <t>カイギ</t>
    </rPh>
    <rPh sb="10" eb="11">
      <t>ブ</t>
    </rPh>
    <rPh sb="11" eb="13">
      <t>テイシュツ</t>
    </rPh>
    <rPh sb="15" eb="16">
      <t>ネガ</t>
    </rPh>
    <phoneticPr fontId="1"/>
  </si>
  <si>
    <t>県名</t>
    <rPh sb="0" eb="2">
      <t>ケンメイ</t>
    </rPh>
    <phoneticPr fontId="1"/>
  </si>
  <si>
    <t>出場競技名</t>
    <rPh sb="0" eb="2">
      <t>シュツジョウ</t>
    </rPh>
    <rPh sb="2" eb="5">
      <t>キョウギメイ</t>
    </rPh>
    <phoneticPr fontId="1"/>
  </si>
  <si>
    <t>サッカー</t>
    <phoneticPr fontId="1"/>
  </si>
  <si>
    <t>(種目　　　　　　　)</t>
    <rPh sb="1" eb="3">
      <t>シュモク</t>
    </rPh>
    <phoneticPr fontId="1"/>
  </si>
  <si>
    <t>男・女</t>
    <rPh sb="0" eb="1">
      <t>オトコ</t>
    </rPh>
    <rPh sb="2" eb="3">
      <t>オンナ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</si>
  <si>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</si>
  <si>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</si>
  <si>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</si>
  <si>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申込者</t>
    <rPh sb="0" eb="3">
      <t>モウシコミシャ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</si>
  <si>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</si>
  <si>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</si>
  <si>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自宅・学校</t>
    <rPh sb="0" eb="2">
      <t>ジタク</t>
    </rPh>
    <rPh sb="3" eb="5">
      <t>ガッコウ</t>
    </rPh>
    <phoneticPr fontId="1"/>
  </si>
  <si>
    <t>宿泊地への</t>
    <rPh sb="0" eb="3">
      <t>シュクハクチ</t>
    </rPh>
    <phoneticPr fontId="1"/>
  </si>
  <si>
    <t>１ ＪＲ　　２ 大型バス(　　　台)　　３ マイクロバス(　　　台)　　４ ワゴン車(　　　台)　　</t>
    <rPh sb="8" eb="10">
      <t>オオガタ</t>
    </rPh>
    <rPh sb="16" eb="17">
      <t>ダイ</t>
    </rPh>
    <rPh sb="32" eb="33">
      <t>ダイ</t>
    </rPh>
    <rPh sb="41" eb="42">
      <t>シャ</t>
    </rPh>
    <phoneticPr fontId="1"/>
  </si>
  <si>
    <t>交通手段</t>
    <rPh sb="0" eb="2">
      <t>コウツウ</t>
    </rPh>
    <rPh sb="2" eb="4">
      <t>シュダン</t>
    </rPh>
    <phoneticPr fontId="1"/>
  </si>
  <si>
    <t>５ 普通車(　　　台)　　６ 中体連合同バス　　７ その他(　　　　　　　　　　)　　</t>
    <rPh sb="2" eb="5">
      <t>フツウシャ</t>
    </rPh>
    <rPh sb="15" eb="18">
      <t>チュウタイレン</t>
    </rPh>
    <rPh sb="18" eb="20">
      <t>ゴウドウ</t>
    </rPh>
    <rPh sb="28" eb="29">
      <t>タ</t>
    </rPh>
    <phoneticPr fontId="1"/>
  </si>
  <si>
    <t>宿泊到着予定</t>
    <rPh sb="0" eb="2">
      <t>シュクハク</t>
    </rPh>
    <rPh sb="2" eb="4">
      <t>トウチャク</t>
    </rPh>
    <rPh sb="4" eb="6">
      <t>ヨテイ</t>
    </rPh>
    <phoneticPr fontId="1"/>
  </si>
  <si>
    <t>８月</t>
    <rPh sb="1" eb="2">
      <t>ガツ</t>
    </rPh>
    <phoneticPr fontId="1"/>
  </si>
  <si>
    <t>日 （</t>
    <rPh sb="0" eb="1">
      <t>ニチ</t>
    </rPh>
    <phoneticPr fontId="1"/>
  </si>
  <si>
    <t>曜日）</t>
    <rPh sb="0" eb="2">
      <t>ヨウビ</t>
    </rPh>
    <phoneticPr fontId="1"/>
  </si>
  <si>
    <t>午前・午後</t>
    <rPh sb="0" eb="2">
      <t>ゴゼン</t>
    </rPh>
    <rPh sb="3" eb="5">
      <t>ゴゴ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</si>
  <si>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</si>
  <si>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</si>
  <si>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宿泊申込（※該当欄にのみ人数を記入。該当の無い場合は空欄にて）</t>
    <rPh sb="0" eb="2">
      <t>シュクハク</t>
    </rPh>
    <rPh sb="2" eb="4">
      <t>モウシコ</t>
    </rPh>
    <rPh sb="6" eb="8">
      <t>ガイトウ</t>
    </rPh>
    <rPh sb="8" eb="9">
      <t>ラン</t>
    </rPh>
    <rPh sb="12" eb="14">
      <t>ニンズウ</t>
    </rPh>
    <rPh sb="15" eb="17">
      <t>キニュウ</t>
    </rPh>
    <rPh sb="18" eb="20">
      <t>ガイトウ</t>
    </rPh>
    <rPh sb="21" eb="22">
      <t>ナ</t>
    </rPh>
    <rPh sb="23" eb="25">
      <t>バアイ</t>
    </rPh>
    <rPh sb="26" eb="28">
      <t>クウラン</t>
    </rPh>
    <phoneticPr fontId="1"/>
  </si>
  <si>
    <t>選手(参加申込)</t>
    <rPh sb="0" eb="2">
      <t>センシュ</t>
    </rPh>
    <rPh sb="3" eb="5">
      <t>サンカ</t>
    </rPh>
    <rPh sb="5" eb="7">
      <t>モウシコミ</t>
    </rPh>
    <phoneticPr fontId="1"/>
  </si>
  <si>
    <t>応援生徒</t>
    <rPh sb="0" eb="2">
      <t>オウエン</t>
    </rPh>
    <rPh sb="2" eb="4">
      <t>セイト</t>
    </rPh>
    <phoneticPr fontId="1"/>
  </si>
  <si>
    <t>監督・引率</t>
    <rPh sb="0" eb="2">
      <t>カントク</t>
    </rPh>
    <rPh sb="3" eb="5">
      <t>インソツ</t>
    </rPh>
    <phoneticPr fontId="1"/>
  </si>
  <si>
    <t>外部コーチ</t>
    <rPh sb="0" eb="2">
      <t>ガイブ</t>
    </rPh>
    <phoneticPr fontId="1"/>
  </si>
  <si>
    <t>専門委員長</t>
    <rPh sb="0" eb="2">
      <t>センモン</t>
    </rPh>
    <rPh sb="2" eb="5">
      <t>イインチョウ</t>
    </rPh>
    <phoneticPr fontId="1"/>
  </si>
  <si>
    <t>運転乗務員</t>
    <rPh sb="0" eb="2">
      <t>ウンテン</t>
    </rPh>
    <rPh sb="2" eb="5">
      <t>ジョウムイン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</si>
  <si>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</si>
  <si>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</si>
  <si>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宿泊数</t>
    <rPh sb="0" eb="3">
      <t>シュクハクスウ</t>
    </rPh>
    <phoneticPr fontId="1"/>
  </si>
  <si>
    <t xml:space="preserve"> 備 考（※大会前・後宿泊希望や欠食のある場合等は、その期日・人数等を記入）</t>
    <rPh sb="1" eb="2">
      <t>ソナエ</t>
    </rPh>
    <rPh sb="3" eb="4">
      <t>コウ</t>
    </rPh>
    <rPh sb="6" eb="9">
      <t>タイカイマエ</t>
    </rPh>
    <rPh sb="10" eb="11">
      <t>ウシロ</t>
    </rPh>
    <rPh sb="11" eb="13">
      <t>シュクハク</t>
    </rPh>
    <rPh sb="13" eb="15">
      <t>キボウ</t>
    </rPh>
    <rPh sb="16" eb="18">
      <t>ケッショク</t>
    </rPh>
    <rPh sb="21" eb="23">
      <t>バアイ</t>
    </rPh>
    <rPh sb="23" eb="24">
      <t>ナド</t>
    </rPh>
    <rPh sb="28" eb="30">
      <t>キジツ</t>
    </rPh>
    <rPh sb="31" eb="33">
      <t>ニンズウ</t>
    </rPh>
    <rPh sb="33" eb="34">
      <t>ナド</t>
    </rPh>
    <rPh sb="35" eb="37">
      <t>キニュウ</t>
    </rPh>
    <phoneticPr fontId="1"/>
  </si>
  <si>
    <t>昼食弁当申込（※該当欄にのみ個数を記入。該当の無い場合は空欄にて）</t>
    <rPh sb="0" eb="2">
      <t>チュウショク</t>
    </rPh>
    <rPh sb="2" eb="4">
      <t>ベントウ</t>
    </rPh>
    <rPh sb="4" eb="6">
      <t>モウシコ</t>
    </rPh>
    <rPh sb="8" eb="10">
      <t>ガイトウ</t>
    </rPh>
    <rPh sb="10" eb="11">
      <t>ラン</t>
    </rPh>
    <rPh sb="14" eb="16">
      <t>コスウ</t>
    </rPh>
    <rPh sb="17" eb="19">
      <t>キニュウ</t>
    </rPh>
    <rPh sb="20" eb="22">
      <t>ガイトウ</t>
    </rPh>
    <rPh sb="23" eb="24">
      <t>ナ</t>
    </rPh>
    <rPh sb="25" eb="27">
      <t>バアイ</t>
    </rPh>
    <rPh sb="28" eb="30">
      <t>クウラン</t>
    </rPh>
    <phoneticPr fontId="1"/>
  </si>
  <si>
    <t>期日</t>
    <rPh sb="0" eb="2">
      <t>キジツ</t>
    </rPh>
    <phoneticPr fontId="1"/>
  </si>
  <si>
    <t>申込個数</t>
    <rPh sb="0" eb="2">
      <t>モウシコ</t>
    </rPh>
    <rPh sb="2" eb="4">
      <t>コスウ</t>
    </rPh>
    <phoneticPr fontId="1"/>
  </si>
  <si>
    <t>届け先(競技会場等)</t>
    <rPh sb="0" eb="1">
      <t>トド</t>
    </rPh>
    <rPh sb="2" eb="3">
      <t>サキ</t>
    </rPh>
    <rPh sb="4" eb="6">
      <t>キョウギ</t>
    </rPh>
    <rPh sb="6" eb="8">
      <t>カイジョウ</t>
    </rPh>
    <rPh sb="8" eb="9">
      <t>ナド</t>
    </rPh>
    <phoneticPr fontId="1"/>
  </si>
  <si>
    <t>上記の通り、宿泊・昼食弁当を申し込みます。</t>
    <rPh sb="0" eb="2">
      <t>ジョウキ</t>
    </rPh>
    <rPh sb="3" eb="4">
      <t>トオ</t>
    </rPh>
    <rPh sb="6" eb="8">
      <t>シュクハク</t>
    </rPh>
    <rPh sb="9" eb="11">
      <t>チュウショク</t>
    </rPh>
    <rPh sb="11" eb="13">
      <t>ベントウ</t>
    </rPh>
    <rPh sb="14" eb="15">
      <t>モウ</t>
    </rPh>
    <rPh sb="16" eb="17">
      <t>コ</t>
    </rPh>
    <phoneticPr fontId="1"/>
  </si>
  <si>
    <t>申込教員氏名</t>
    <rPh sb="0" eb="2">
      <t>モウシコミ</t>
    </rPh>
    <rPh sb="2" eb="4">
      <t>キョウイン</t>
    </rPh>
    <rPh sb="4" eb="6">
      <t>シメイ</t>
    </rPh>
    <phoneticPr fontId="1"/>
  </si>
  <si>
    <t>携帯番号</t>
    <rPh sb="0" eb="2">
      <t>ケイタイ</t>
    </rPh>
    <rPh sb="2" eb="4">
      <t>バンゴウ</t>
    </rPh>
    <phoneticPr fontId="1"/>
  </si>
  <si>
    <t>＊申し込みが夏休みに入りますので、確認が必要な場合は申込責任者の方に直接連絡する都合上、携帯電話
のある方には番号を記載していただいています。個人情報については責任を持って管理いたします。
＊保護者の宿泊申込は「別紙　保護者宿泊申込書」で保護者の方が直接申し込んでください。</t>
    <rPh sb="1" eb="2">
      <t>モウ</t>
    </rPh>
    <rPh sb="3" eb="4">
      <t>コ</t>
    </rPh>
    <rPh sb="6" eb="8">
      <t>ナツヤス</t>
    </rPh>
    <rPh sb="10" eb="11">
      <t>ハイ</t>
    </rPh>
    <rPh sb="17" eb="19">
      <t>カクニン</t>
    </rPh>
    <rPh sb="20" eb="22">
      <t>ヒツヨウ</t>
    </rPh>
    <rPh sb="23" eb="25">
      <t>バアイ</t>
    </rPh>
    <rPh sb="26" eb="28">
      <t>モウシコミ</t>
    </rPh>
    <rPh sb="28" eb="31">
      <t>セキニンシャ</t>
    </rPh>
    <rPh sb="32" eb="33">
      <t>カタ</t>
    </rPh>
    <rPh sb="34" eb="36">
      <t>チョクセツ</t>
    </rPh>
    <rPh sb="36" eb="38">
      <t>レンラク</t>
    </rPh>
    <rPh sb="40" eb="43">
      <t>ツゴウジョウ</t>
    </rPh>
    <rPh sb="44" eb="46">
      <t>ケイタイ</t>
    </rPh>
    <rPh sb="46" eb="48">
      <t>デンワ</t>
    </rPh>
    <rPh sb="52" eb="53">
      <t>カタ</t>
    </rPh>
    <rPh sb="55" eb="57">
      <t>バンゴウ</t>
    </rPh>
    <rPh sb="58" eb="60">
      <t>キサイ</t>
    </rPh>
    <rPh sb="71" eb="73">
      <t>コジン</t>
    </rPh>
    <rPh sb="73" eb="75">
      <t>ジョウホウ</t>
    </rPh>
    <rPh sb="80" eb="82">
      <t>セキニン</t>
    </rPh>
    <rPh sb="83" eb="84">
      <t>モ</t>
    </rPh>
    <rPh sb="86" eb="88">
      <t>カンリ</t>
    </rPh>
    <rPh sb="97" eb="100">
      <t>ホゴシャ</t>
    </rPh>
    <rPh sb="101" eb="103">
      <t>シュクハク</t>
    </rPh>
    <rPh sb="103" eb="105">
      <t>モウシコミ</t>
    </rPh>
    <rPh sb="107" eb="109">
      <t>ベッシ</t>
    </rPh>
    <rPh sb="110" eb="113">
      <t>ホゴシャ</t>
    </rPh>
    <rPh sb="113" eb="115">
      <t>シュクハク</t>
    </rPh>
    <rPh sb="115" eb="118">
      <t>モウシコミショ</t>
    </rPh>
    <rPh sb="120" eb="123">
      <t>ホゴシャ</t>
    </rPh>
    <rPh sb="124" eb="125">
      <t>カタ</t>
    </rPh>
    <rPh sb="126" eb="128">
      <t>チョクセツ</t>
    </rPh>
    <rPh sb="128" eb="129">
      <t>モウ</t>
    </rPh>
    <rPh sb="130" eb="131">
      <t>コ</t>
    </rPh>
    <phoneticPr fontId="1"/>
  </si>
  <si>
    <t>代表者・校長</t>
    <rPh sb="0" eb="1">
      <t>ダイ</t>
    </rPh>
    <rPh sb="1" eb="2">
      <t>オモテ</t>
    </rPh>
    <rPh sb="2" eb="3">
      <t>シャ</t>
    </rPh>
    <rPh sb="4" eb="6">
      <t>コウチョウ</t>
    </rPh>
    <phoneticPr fontId="1"/>
  </si>
  <si>
    <t>監　　　督</t>
    <rPh sb="0" eb="1">
      <t>ラン</t>
    </rPh>
    <rPh sb="4" eb="5">
      <t>ヨシ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</si>
  <si>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</si>
  <si>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コ　ー　チ</t>
    <phoneticPr fontId="1"/>
  </si>
  <si>
    <t>キャプテン</t>
    <phoneticPr fontId="1"/>
  </si>
  <si>
    <t>チーム紹介</t>
    <rPh sb="3" eb="5">
      <t>ショウカイ</t>
    </rPh>
    <phoneticPr fontId="1"/>
  </si>
  <si>
    <t>県　　名</t>
    <rPh sb="0" eb="1">
      <t>ケン</t>
    </rPh>
    <rPh sb="3" eb="4">
      <t>メイ</t>
    </rPh>
    <phoneticPr fontId="1"/>
  </si>
  <si>
    <t>県　大　会　順　位</t>
    <rPh sb="0" eb="1">
      <t>ケン</t>
    </rPh>
    <rPh sb="2" eb="3">
      <t>ダイ</t>
    </rPh>
    <rPh sb="4" eb="5">
      <t>カイ</t>
    </rPh>
    <rPh sb="6" eb="7">
      <t>ジュン</t>
    </rPh>
    <rPh sb="8" eb="9">
      <t>クライ</t>
    </rPh>
    <phoneticPr fontId="1"/>
  </si>
  <si>
    <t>ふ　　り　　が　　な</t>
    <phoneticPr fontId="1"/>
  </si>
  <si>
    <t>（正式名）</t>
    <rPh sb="1" eb="4">
      <t>セイシキメイ</t>
    </rPh>
    <phoneticPr fontId="1"/>
  </si>
  <si>
    <t>電　話</t>
    <rPh sb="0" eb="1">
      <t>デン</t>
    </rPh>
    <rPh sb="2" eb="3">
      <t>ハナシ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</si>
  <si>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</si>
  <si>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</si>
  <si>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監　督　名</t>
    <rPh sb="0" eb="1">
      <t>ラン</t>
    </rPh>
    <rPh sb="2" eb="3">
      <t>ヨシ</t>
    </rPh>
    <rPh sb="4" eb="5">
      <t>メイ</t>
    </rPh>
    <phoneticPr fontId="1"/>
  </si>
  <si>
    <t>ユニフォーム色</t>
    <rPh sb="6" eb="7">
      <t>イロ</t>
    </rPh>
    <phoneticPr fontId="1"/>
  </si>
  <si>
    <t>FP　正</t>
    <rPh sb="3" eb="4">
      <t>セイ</t>
    </rPh>
    <phoneticPr fontId="1"/>
  </si>
  <si>
    <t>FP　副</t>
    <rPh sb="3" eb="4">
      <t>フク</t>
    </rPh>
    <phoneticPr fontId="1"/>
  </si>
  <si>
    <t>GK　正</t>
    <rPh sb="3" eb="4">
      <t>セイ</t>
    </rPh>
    <phoneticPr fontId="1"/>
  </si>
  <si>
    <t>GK　副</t>
    <rPh sb="3" eb="4">
      <t>フク</t>
    </rPh>
    <phoneticPr fontId="1"/>
  </si>
  <si>
    <t>シ　ャ　ツ</t>
    <phoneticPr fontId="1"/>
  </si>
  <si>
    <t>(教・認)</t>
    <rPh sb="1" eb="2">
      <t>キョウ</t>
    </rPh>
    <rPh sb="3" eb="4">
      <t>ニン</t>
    </rPh>
    <phoneticPr fontId="1"/>
  </si>
  <si>
    <t>シ ョ ー ツ</t>
    <phoneticPr fontId="1"/>
  </si>
  <si>
    <t>(教・生)</t>
    <rPh sb="1" eb="2">
      <t>キョウ</t>
    </rPh>
    <rPh sb="3" eb="4">
      <t>ナマ</t>
    </rPh>
    <phoneticPr fontId="1"/>
  </si>
  <si>
    <r>
      <t xml:space="preserve">背　番　号
</t>
    </r>
    <r>
      <rPr>
        <sz val="8"/>
        <rFont val="ＭＳ 明朝"/>
        <family val="1"/>
        <charset val="128"/>
      </rPr>
      <t>（主将に○）</t>
    </r>
    <rPh sb="0" eb="1">
      <t>セ</t>
    </rPh>
    <rPh sb="2" eb="3">
      <t>バン</t>
    </rPh>
    <rPh sb="4" eb="5">
      <t>ゴウ</t>
    </rPh>
    <rPh sb="7" eb="9">
      <t>シュショウ</t>
    </rPh>
    <phoneticPr fontId="1"/>
  </si>
  <si>
    <t>位　置</t>
    <rPh sb="0" eb="1">
      <t>クライ</t>
    </rPh>
    <rPh sb="2" eb="3">
      <t>オキ</t>
    </rPh>
    <phoneticPr fontId="1"/>
  </si>
  <si>
    <t>学　　年</t>
    <rPh sb="0" eb="1">
      <t>ガク</t>
    </rPh>
    <rPh sb="3" eb="4">
      <t>トシ</t>
    </rPh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</si>
  <si>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</si>
  <si>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</si>
  <si>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</si>
  <si>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</si>
  <si>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</si>
  <si>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</si>
  <si>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</si>
  <si>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</si>
  <si>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</si>
  <si>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</si>
  <si>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</si>
  <si>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</si>
  <si>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</si>
  <si>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上記の者は、本校在学の生徒であり、本大会に参加することを認めます。</t>
    <rPh sb="0" eb="2">
      <t>ジョウキ</t>
    </rPh>
    <rPh sb="3" eb="4">
      <t>モノ</t>
    </rPh>
    <rPh sb="6" eb="8">
      <t>ホンコウ</t>
    </rPh>
    <rPh sb="8" eb="10">
      <t>ザイガク</t>
    </rPh>
    <rPh sb="11" eb="13">
      <t>セイト</t>
    </rPh>
    <rPh sb="17" eb="20">
      <t>ホンタイカイ</t>
    </rPh>
    <rPh sb="21" eb="23">
      <t>サンカ</t>
    </rPh>
    <rPh sb="28" eb="29">
      <t>ミト</t>
    </rPh>
    <phoneticPr fontId="1"/>
  </si>
  <si>
    <t>北信越中学校体育連盟会長　　殿</t>
    <rPh sb="0" eb="3">
      <t>ホクシンエツ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ドノ</t>
    </rPh>
    <phoneticPr fontId="1"/>
  </si>
  <si>
    <t>印　</t>
    <rPh sb="0" eb="1">
      <t>イン</t>
    </rPh>
    <phoneticPr fontId="1"/>
  </si>
  <si>
    <t>大会名</t>
    <rPh sb="0" eb="3">
      <t>タイカイメイ</t>
    </rPh>
    <phoneticPr fontId="1"/>
  </si>
  <si>
    <t>申込書提出先</t>
    <rPh sb="0" eb="3">
      <t>モウシコミショ</t>
    </rPh>
    <rPh sb="3" eb="6">
      <t>テイシュツサキ</t>
    </rPh>
    <phoneticPr fontId="1"/>
  </si>
  <si>
    <t>加賀地区会長</t>
    <rPh sb="0" eb="2">
      <t>カガ</t>
    </rPh>
    <rPh sb="2" eb="4">
      <t>チク</t>
    </rPh>
    <rPh sb="4" eb="6">
      <t>カイチョウ</t>
    </rPh>
    <phoneticPr fontId="1"/>
  </si>
  <si>
    <t>石川県中学校体育連盟会長</t>
    <rPh sb="0" eb="3">
      <t>イシカワケン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phoneticPr fontId="1"/>
  </si>
  <si>
    <t>（教員、部活動指導員、外部指導者(ｺｰﾁ)の別）</t>
    <rPh sb="4" eb="7">
      <t>ブカツドウ</t>
    </rPh>
    <rPh sb="7" eb="10">
      <t>シドウイン</t>
    </rPh>
    <rPh sb="11" eb="16">
      <t>ガイブシドウシャ</t>
    </rPh>
    <phoneticPr fontId="1"/>
  </si>
  <si>
    <t>南加賀</t>
  </si>
  <si>
    <t>山下　悟</t>
    <rPh sb="0" eb="2">
      <t>ヤマシタ</t>
    </rPh>
    <rPh sb="3" eb="4">
      <t>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</si>
</sst>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;;;"/>
    <numFmt numFmtId="177" formatCode="#\ &quot; 人&quot;"/>
    <numFmt numFmtId="178" formatCode="#\ &quot;人&quot;"/>
    <numFmt numFmtId="179" formatCode="[DBNum3][$-411]0"/>
    <numFmt numFmtId="180" formatCode="#\ &quot;日&quot;"/>
  </numFmts>
  <fonts count="68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0"/>
      <name val="Arial"/>
      <family val="2"/>
    </font>
    <font>
      <sz val="12"/>
      <name val="ＭＳ Ｐゴシック"/>
      <family val="3"/>
      <charset val="128"/>
    </font>
    <font>
      <sz val="14"/>
      <name val="Arial"/>
      <family val="2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Arial"/>
      <family val="2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Arial"/>
      <family val="2"/>
    </font>
    <font>
      <sz val="18"/>
      <name val="ＭＳ Ｐゴシック"/>
      <family val="3"/>
      <charset val="128"/>
    </font>
    <font>
      <sz val="11.5"/>
      <name val="ＭＳ Ｐゴシック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b/>
      <i/>
      <sz val="24"/>
      <name val="メイリオ"/>
      <family val="3"/>
      <charset val="128"/>
    </font>
    <font>
      <sz val="20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4"/>
      <name val="メイリオ"/>
      <family val="3"/>
      <charset val="128"/>
    </font>
    <font>
      <sz val="11"/>
      <name val="ＤＨＰ特太ゴシック体"/>
      <family val="3"/>
      <charset val="128"/>
    </font>
    <font>
      <sz val="11"/>
      <color indexed="0"/>
      <name val="ＤＨＰ特太ゴシック体"/>
      <family val="3"/>
      <charset val="128"/>
    </font>
    <font>
      <sz val="16"/>
      <name val="ＤＨＰ特太ゴシック体"/>
      <family val="3"/>
      <charset val="128"/>
    </font>
    <font>
      <sz val="11"/>
      <name val="ＭＳ Ｐゴシック"/>
      <family val="3"/>
      <charset val="128"/>
    </font>
    <font>
      <sz val="20"/>
      <name val="ＤＨＰ特太ゴシック体"/>
      <family val="3"/>
      <charset val="128"/>
    </font>
    <font>
      <b/>
      <sz val="20"/>
      <name val="HGP教科書体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40"/>
      <name val="Arial"/>
      <family val="2"/>
    </font>
    <font>
      <sz val="24"/>
      <name val="ＭＳ Ｐゴシック"/>
      <family val="3"/>
      <charset val="128"/>
    </font>
    <font>
      <b/>
      <sz val="11"/>
      <name val="ＭＳ 明朝"/>
      <family val="1"/>
      <charset val="128"/>
    </font>
    <font>
      <i/>
      <sz val="18"/>
      <color indexed="9"/>
      <name val="ＭＳ Ｐゴシック"/>
      <family val="3"/>
      <charset val="128"/>
    </font>
    <font>
      <i/>
      <sz val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32"/>
      <name val="ＭＳ Ｐゴシック"/>
      <family val="3"/>
      <charset val="128"/>
    </font>
    <font>
      <b/>
      <i/>
      <u/>
      <sz val="14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6"/>
      <color indexed="45"/>
      <name val="ＭＳ Ｐゴシック"/>
      <family val="3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i/>
      <u/>
      <sz val="14"/>
      <color rgb="FFFF0000"/>
      <name val="ＭＳ Ｐゴシック"/>
      <family val="3"/>
      <charset val="128"/>
    </font>
    <font>
      <sz val="8"/>
      <name val="メイリオ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rgb="FFFFFF00"/>
        <bgColor indexed="64"/>
      </patternFill>
    </fill>
  </fills>
  <borders count="17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tted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tted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35" fillId="0" borderId="0"/>
    <xf numFmtId="0" fontId="35" fillId="0" borderId="0">
      <alignment vertical="center"/>
    </xf>
  </cellStyleXfs>
  <cellXfs count="64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7" fillId="0" borderId="6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top"/>
    </xf>
    <xf numFmtId="178" fontId="18" fillId="0" borderId="29" xfId="0" applyNumberFormat="1" applyFont="1" applyBorder="1" applyAlignment="1">
      <alignment horizontal="center" vertical="center"/>
    </xf>
    <xf numFmtId="178" fontId="18" fillId="0" borderId="30" xfId="0" applyNumberFormat="1" applyFont="1" applyBorder="1" applyAlignment="1">
      <alignment horizontal="center" vertical="center"/>
    </xf>
    <xf numFmtId="178" fontId="18" fillId="0" borderId="31" xfId="0" applyNumberFormat="1" applyFont="1" applyBorder="1" applyAlignment="1">
      <alignment horizontal="center" vertical="center"/>
    </xf>
    <xf numFmtId="179" fontId="18" fillId="0" borderId="16" xfId="0" applyNumberFormat="1" applyFont="1" applyBorder="1" applyAlignment="1">
      <alignment horizontal="center" vertical="center"/>
    </xf>
    <xf numFmtId="180" fontId="18" fillId="0" borderId="32" xfId="0" applyNumberFormat="1" applyFont="1" applyBorder="1" applyAlignment="1">
      <alignment horizont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left" vertical="center" indent="3"/>
    </xf>
    <xf numFmtId="0" fontId="26" fillId="0" borderId="6" xfId="0" applyFont="1" applyBorder="1" applyAlignment="1">
      <alignment horizontal="distributed" indent="1" shrinkToFit="1"/>
    </xf>
    <xf numFmtId="0" fontId="26" fillId="0" borderId="0" xfId="0" applyFont="1" applyAlignment="1">
      <alignment vertical="center" shrinkToFit="1"/>
    </xf>
    <xf numFmtId="0" fontId="26" fillId="0" borderId="33" xfId="0" applyFont="1" applyBorder="1" applyAlignment="1">
      <alignment horizontal="distributed" indent="1" shrinkToFit="1"/>
    </xf>
    <xf numFmtId="0" fontId="30" fillId="0" borderId="34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distributed" vertical="center" indent="1" shrinkToFit="1"/>
    </xf>
    <xf numFmtId="0" fontId="0" fillId="0" borderId="0" xfId="0" applyAlignment="1">
      <alignment vertical="center"/>
    </xf>
    <xf numFmtId="0" fontId="31" fillId="0" borderId="0" xfId="0" applyFont="1" applyAlignment="1">
      <alignment horizontal="left" vertical="center" wrapText="1"/>
    </xf>
    <xf numFmtId="0" fontId="32" fillId="0" borderId="35" xfId="0" applyFont="1" applyBorder="1"/>
    <xf numFmtId="0" fontId="32" fillId="0" borderId="0" xfId="0" applyFont="1"/>
    <xf numFmtId="0" fontId="32" fillId="0" borderId="36" xfId="0" applyFont="1" applyBorder="1"/>
    <xf numFmtId="0" fontId="32" fillId="0" borderId="37" xfId="0" applyFont="1" applyBorder="1"/>
    <xf numFmtId="0" fontId="33" fillId="0" borderId="0" xfId="0" applyFont="1" applyAlignment="1">
      <alignment horizontal="left" vertical="top"/>
    </xf>
    <xf numFmtId="0" fontId="33" fillId="0" borderId="38" xfId="0" applyFont="1" applyBorder="1" applyAlignment="1">
      <alignment horizontal="left" vertical="top"/>
    </xf>
    <xf numFmtId="0" fontId="33" fillId="0" borderId="37" xfId="0" applyFont="1" applyBorder="1" applyAlignment="1">
      <alignment horizontal="left" vertical="top"/>
    </xf>
    <xf numFmtId="0" fontId="32" fillId="0" borderId="38" xfId="0" applyFont="1" applyBorder="1"/>
    <xf numFmtId="0" fontId="33" fillId="0" borderId="0" xfId="0" applyFont="1" applyAlignment="1">
      <alignment horizontal="left" vertical="top" shrinkToFit="1"/>
    </xf>
    <xf numFmtId="0" fontId="33" fillId="0" borderId="36" xfId="0" applyFont="1" applyBorder="1" applyAlignment="1">
      <alignment horizontal="left" vertical="top"/>
    </xf>
    <xf numFmtId="0" fontId="33" fillId="0" borderId="35" xfId="0" applyFont="1" applyBorder="1" applyAlignment="1">
      <alignment horizontal="left" vertical="top"/>
    </xf>
    <xf numFmtId="0" fontId="35" fillId="0" borderId="0" xfId="1"/>
    <xf numFmtId="0" fontId="21" fillId="0" borderId="0" xfId="1" applyFont="1" applyAlignment="1">
      <alignment horizontal="center" vertical="center"/>
    </xf>
    <xf numFmtId="0" fontId="35" fillId="0" borderId="0" xfId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5" fillId="0" borderId="34" xfId="1" applyBorder="1"/>
    <xf numFmtId="0" fontId="35" fillId="0" borderId="34" xfId="1" applyBorder="1" applyAlignment="1">
      <alignment horizontal="center"/>
    </xf>
    <xf numFmtId="0" fontId="35" fillId="0" borderId="0" xfId="1" applyAlignment="1">
      <alignment horizontal="center"/>
    </xf>
    <xf numFmtId="0" fontId="35" fillId="0" borderId="0" xfId="1" applyAlignment="1">
      <alignment horizontal="left"/>
    </xf>
    <xf numFmtId="0" fontId="42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4" fillId="0" borderId="12" xfId="0" applyFont="1" applyBorder="1" applyAlignment="1">
      <alignment horizontal="center" vertical="center" shrinkToFit="1"/>
    </xf>
    <xf numFmtId="0" fontId="44" fillId="0" borderId="39" xfId="0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4" fillId="0" borderId="0" xfId="0" applyNumberFormat="1" applyFont="1" applyProtection="1">
      <protection hidden="1"/>
    </xf>
    <xf numFmtId="0" fontId="4" fillId="0" borderId="40" xfId="0" applyFont="1" applyBorder="1"/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 shrinkToFit="1"/>
    </xf>
    <xf numFmtId="0" fontId="23" fillId="0" borderId="4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49" fillId="0" borderId="51" xfId="0" applyFont="1" applyBorder="1" applyAlignment="1">
      <alignment vertical="center"/>
    </xf>
    <xf numFmtId="0" fontId="49" fillId="0" borderId="52" xfId="0" applyFont="1" applyBorder="1" applyAlignment="1">
      <alignment vertical="center"/>
    </xf>
    <xf numFmtId="0" fontId="4" fillId="0" borderId="52" xfId="0" applyFont="1" applyBorder="1"/>
    <xf numFmtId="0" fontId="4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/>
    </xf>
    <xf numFmtId="0" fontId="53" fillId="3" borderId="0" xfId="0" applyFont="1" applyFill="1"/>
    <xf numFmtId="0" fontId="54" fillId="4" borderId="0" xfId="0" applyFont="1" applyFill="1"/>
    <xf numFmtId="0" fontId="55" fillId="4" borderId="0" xfId="0" applyFont="1" applyFill="1" applyAlignment="1">
      <alignment vertical="center"/>
    </xf>
    <xf numFmtId="0" fontId="41" fillId="4" borderId="0" xfId="0" applyFont="1" applyFill="1"/>
    <xf numFmtId="0" fontId="57" fillId="5" borderId="0" xfId="0" applyFont="1" applyFill="1" applyAlignment="1">
      <alignment vertical="center" shrinkToFit="1"/>
    </xf>
    <xf numFmtId="0" fontId="41" fillId="4" borderId="0" xfId="0" applyFont="1" applyFill="1" applyAlignment="1">
      <alignment vertical="center" shrinkToFit="1"/>
    </xf>
    <xf numFmtId="0" fontId="57" fillId="5" borderId="0" xfId="0" applyFont="1" applyFill="1" applyAlignment="1">
      <alignment horizontal="center" vertical="center" shrinkToFit="1"/>
    </xf>
    <xf numFmtId="0" fontId="57" fillId="5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horizontal="center" vertical="center" shrinkToFit="1"/>
    </xf>
    <xf numFmtId="0" fontId="56" fillId="4" borderId="0" xfId="0" applyFont="1" applyFill="1"/>
    <xf numFmtId="0" fontId="54" fillId="4" borderId="0" xfId="0" applyFont="1" applyFill="1" applyAlignment="1">
      <alignment horizontal="center"/>
    </xf>
    <xf numFmtId="0" fontId="35" fillId="0" borderId="0" xfId="2" applyAlignment="1">
      <alignment horizontal="center" vertical="center"/>
    </xf>
    <xf numFmtId="0" fontId="19" fillId="0" borderId="99" xfId="2" applyFont="1" applyBorder="1" applyAlignment="1">
      <alignment horizontal="distributed" vertical="center"/>
    </xf>
    <xf numFmtId="0" fontId="19" fillId="0" borderId="19" xfId="2" applyFont="1" applyBorder="1" applyAlignment="1">
      <alignment horizontal="distributed" vertical="center" wrapText="1"/>
    </xf>
    <xf numFmtId="0" fontId="19" fillId="0" borderId="105" xfId="2" applyFont="1" applyBorder="1" applyAlignment="1">
      <alignment horizontal="distributed" vertical="center"/>
    </xf>
    <xf numFmtId="0" fontId="19" fillId="0" borderId="33" xfId="2" applyFont="1" applyBorder="1" applyAlignment="1">
      <alignment horizontal="right" vertical="center"/>
    </xf>
    <xf numFmtId="0" fontId="19" fillId="0" borderId="33" xfId="2" applyFont="1" applyBorder="1" applyAlignment="1">
      <alignment horizontal="left" vertical="center"/>
    </xf>
    <xf numFmtId="0" fontId="19" fillId="0" borderId="19" xfId="2" applyFont="1" applyBorder="1" applyAlignment="1">
      <alignment horizontal="distributed" vertical="center"/>
    </xf>
    <xf numFmtId="0" fontId="19" fillId="0" borderId="105" xfId="2" applyFont="1" applyBorder="1" applyAlignment="1">
      <alignment horizontal="center" vertical="center" wrapText="1"/>
    </xf>
    <xf numFmtId="0" fontId="19" fillId="0" borderId="3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6" xfId="2" applyFont="1" applyBorder="1" applyAlignment="1">
      <alignment horizontal="left" vertical="center"/>
    </xf>
    <xf numFmtId="0" fontId="19" fillId="0" borderId="6" xfId="2" applyFont="1" applyBorder="1" applyAlignment="1">
      <alignment horizontal="center" vertical="center"/>
    </xf>
    <xf numFmtId="0" fontId="61" fillId="0" borderId="6" xfId="2" applyFont="1" applyBorder="1" applyAlignment="1">
      <alignment horizontal="center" vertical="center"/>
    </xf>
    <xf numFmtId="0" fontId="61" fillId="0" borderId="6" xfId="2" applyFont="1" applyBorder="1" applyAlignment="1">
      <alignment vertical="center" shrinkToFit="1"/>
    </xf>
    <xf numFmtId="0" fontId="19" fillId="0" borderId="0" xfId="2" applyFont="1" applyAlignment="1">
      <alignment horizontal="right" vertical="center"/>
    </xf>
    <xf numFmtId="0" fontId="26" fillId="0" borderId="0" xfId="0" applyFont="1" applyAlignment="1">
      <alignment horizontal="distributed" vertical="center" indent="1"/>
    </xf>
    <xf numFmtId="0" fontId="30" fillId="0" borderId="34" xfId="0" applyFont="1" applyBorder="1" applyAlignment="1">
      <alignment horizontal="distributed" vertical="center" indent="1" shrinkToFit="1"/>
    </xf>
    <xf numFmtId="0" fontId="10" fillId="0" borderId="43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distributed" indent="1"/>
    </xf>
    <xf numFmtId="0" fontId="41" fillId="4" borderId="0" xfId="0" applyFont="1" applyFill="1" applyAlignment="1">
      <alignment horizontal="center"/>
    </xf>
    <xf numFmtId="0" fontId="63" fillId="0" borderId="33" xfId="0" applyFont="1" applyBorder="1" applyAlignment="1">
      <alignment vertical="center" shrinkToFit="1"/>
    </xf>
    <xf numFmtId="0" fontId="54" fillId="4" borderId="0" xfId="0" applyFont="1" applyFill="1" applyAlignment="1">
      <alignment vertical="center"/>
    </xf>
    <xf numFmtId="0" fontId="54" fillId="4" borderId="0" xfId="0" applyFont="1" applyFill="1" applyAlignment="1">
      <alignment vertical="center" shrinkToFit="1"/>
    </xf>
    <xf numFmtId="0" fontId="54" fillId="4" borderId="53" xfId="0" applyFont="1" applyFill="1" applyBorder="1" applyAlignment="1">
      <alignment vertical="center" shrinkToFit="1"/>
    </xf>
    <xf numFmtId="0" fontId="58" fillId="4" borderId="0" xfId="0" applyFont="1" applyFill="1"/>
    <xf numFmtId="0" fontId="50" fillId="0" borderId="0" xfId="0" applyFont="1" applyAlignment="1">
      <alignment vertical="center"/>
    </xf>
    <xf numFmtId="0" fontId="50" fillId="0" borderId="0" xfId="0" applyFont="1"/>
    <xf numFmtId="0" fontId="64" fillId="4" borderId="0" xfId="0" applyFont="1" applyFill="1"/>
    <xf numFmtId="0" fontId="65" fillId="4" borderId="0" xfId="0" applyFont="1" applyFill="1"/>
    <xf numFmtId="0" fontId="10" fillId="0" borderId="6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wrapText="1"/>
    </xf>
    <xf numFmtId="0" fontId="35" fillId="0" borderId="90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74" xfId="0" applyFont="1" applyBorder="1" applyAlignment="1">
      <alignment vertical="center" shrinkToFit="1"/>
    </xf>
    <xf numFmtId="0" fontId="66" fillId="0" borderId="91" xfId="0" applyFont="1" applyBorder="1" applyAlignment="1">
      <alignment horizontal="center" vertical="center" wrapText="1" shrinkToFit="1"/>
    </xf>
    <xf numFmtId="0" fontId="10" fillId="0" borderId="128" xfId="0" applyFont="1" applyBorder="1" applyAlignment="1">
      <alignment horizontal="center" vertical="center" wrapText="1"/>
    </xf>
    <xf numFmtId="0" fontId="41" fillId="4" borderId="54" xfId="0" applyFont="1" applyFill="1" applyBorder="1" applyAlignment="1">
      <alignment vertical="center" shrinkToFit="1"/>
    </xf>
    <xf numFmtId="0" fontId="67" fillId="4" borderId="0" xfId="0" applyFont="1" applyFill="1" applyAlignment="1">
      <alignment wrapText="1"/>
    </xf>
    <xf numFmtId="0" fontId="54" fillId="7" borderId="0" xfId="0" applyFont="1" applyFill="1" applyAlignment="1">
      <alignment vertical="center" shrinkToFit="1"/>
    </xf>
    <xf numFmtId="0" fontId="6" fillId="0" borderId="121" xfId="0" applyFont="1" applyBorder="1" applyAlignment="1">
      <alignment horizontal="center" vertical="center" shrinkToFit="1"/>
    </xf>
    <xf numFmtId="0" fontId="6" fillId="0" borderId="12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125" xfId="0" applyFont="1" applyBorder="1" applyAlignment="1">
      <alignment horizontal="center" vertical="center" shrinkToFit="1"/>
    </xf>
    <xf numFmtId="0" fontId="6" fillId="2" borderId="132" xfId="0" applyFont="1" applyFill="1" applyBorder="1" applyAlignment="1">
      <alignment horizontal="center" vertical="center"/>
    </xf>
    <xf numFmtId="0" fontId="54" fillId="2" borderId="132" xfId="0" applyFont="1" applyFill="1" applyBorder="1" applyAlignment="1" applyProtection="1">
      <alignment horizontal="center" vertical="center" shrinkToFit="1"/>
      <protection locked="0"/>
    </xf>
    <xf numFmtId="0" fontId="41" fillId="0" borderId="132" xfId="0" applyFont="1" applyBorder="1" applyAlignment="1" applyProtection="1">
      <alignment horizontal="center" vertical="center" shrinkToFit="1"/>
      <protection locked="0"/>
    </xf>
    <xf numFmtId="0" fontId="54" fillId="2" borderId="132" xfId="0" applyFont="1" applyFill="1" applyBorder="1" applyAlignment="1" applyProtection="1">
      <alignment vertical="center" shrinkToFit="1"/>
      <protection locked="0"/>
    </xf>
    <xf numFmtId="0" fontId="41" fillId="0" borderId="132" xfId="0" applyFont="1" applyBorder="1" applyAlignment="1">
      <alignment horizontal="center"/>
    </xf>
    <xf numFmtId="49" fontId="54" fillId="2" borderId="132" xfId="0" applyNumberFormat="1" applyFont="1" applyFill="1" applyBorder="1" applyAlignment="1" applyProtection="1">
      <alignment horizontal="center" vertical="center" shrinkToFit="1"/>
      <protection locked="0"/>
    </xf>
    <xf numFmtId="0" fontId="65" fillId="0" borderId="132" xfId="0" applyFont="1" applyBorder="1"/>
    <xf numFmtId="0" fontId="41" fillId="0" borderId="132" xfId="0" applyFont="1" applyBorder="1"/>
    <xf numFmtId="0" fontId="4" fillId="0" borderId="131" xfId="0" applyFont="1" applyBorder="1" applyAlignment="1">
      <alignment horizontal="center" vertical="center" shrinkToFit="1"/>
    </xf>
    <xf numFmtId="0" fontId="54" fillId="2" borderId="136" xfId="0" applyFont="1" applyFill="1" applyBorder="1" applyAlignment="1" applyProtection="1">
      <alignment horizontal="center" vertical="center" shrinkToFit="1"/>
      <protection locked="0"/>
    </xf>
    <xf numFmtId="0" fontId="4" fillId="0" borderId="148" xfId="0" applyFont="1" applyBorder="1" applyAlignment="1">
      <alignment vertical="center"/>
    </xf>
    <xf numFmtId="0" fontId="6" fillId="2" borderId="149" xfId="0" applyFont="1" applyFill="1" applyBorder="1" applyAlignment="1">
      <alignment horizontal="center" vertical="center"/>
    </xf>
    <xf numFmtId="0" fontId="23" fillId="0" borderId="150" xfId="0" applyFont="1" applyBorder="1" applyAlignment="1">
      <alignment vertical="center" justifyLastLine="1"/>
    </xf>
    <xf numFmtId="0" fontId="23" fillId="0" borderId="151" xfId="0" applyFont="1" applyBorder="1" applyAlignment="1">
      <alignment vertical="center" justifyLastLine="1"/>
    </xf>
    <xf numFmtId="0" fontId="4" fillId="0" borderId="151" xfId="0" applyFont="1" applyBorder="1" applyAlignment="1">
      <alignment vertical="center" justifyLastLine="1"/>
    </xf>
    <xf numFmtId="0" fontId="4" fillId="0" borderId="151" xfId="0" applyFont="1" applyBorder="1" applyAlignment="1">
      <alignment horizontal="center" vertical="center" shrinkToFit="1"/>
    </xf>
    <xf numFmtId="0" fontId="4" fillId="0" borderId="154" xfId="0" applyFont="1" applyBorder="1" applyAlignment="1">
      <alignment horizontal="center" vertical="center" shrinkToFit="1"/>
    </xf>
    <xf numFmtId="0" fontId="19" fillId="0" borderId="155" xfId="2" applyFont="1" applyBorder="1" applyAlignment="1">
      <alignment horizontal="distributed" vertical="center"/>
    </xf>
    <xf numFmtId="0" fontId="19" fillId="0" borderId="158" xfId="2" applyFont="1" applyBorder="1" applyAlignment="1">
      <alignment horizontal="left" vertical="center"/>
    </xf>
    <xf numFmtId="0" fontId="19" fillId="0" borderId="159" xfId="2" applyFont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/>
    </xf>
    <xf numFmtId="0" fontId="18" fillId="0" borderId="162" xfId="0" applyFont="1" applyBorder="1" applyAlignment="1">
      <alignment horizontal="center" vertical="center"/>
    </xf>
    <xf numFmtId="0" fontId="18" fillId="0" borderId="163" xfId="0" applyFont="1" applyBorder="1" applyAlignment="1">
      <alignment horizontal="center" vertical="center"/>
    </xf>
    <xf numFmtId="0" fontId="17" fillId="0" borderId="167" xfId="0" applyFont="1" applyBorder="1" applyAlignment="1">
      <alignment horizontal="center" vertical="center" shrinkToFit="1"/>
    </xf>
    <xf numFmtId="0" fontId="10" fillId="0" borderId="168" xfId="0" applyFont="1" applyBorder="1" applyAlignment="1">
      <alignment horizontal="right" vertical="center" shrinkToFit="1"/>
    </xf>
    <xf numFmtId="0" fontId="9" fillId="0" borderId="172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63" fillId="0" borderId="33" xfId="0" applyFont="1" applyBorder="1" applyAlignment="1">
      <alignment horizontal="center" vertical="center" shrinkToFit="1"/>
    </xf>
    <xf numFmtId="0" fontId="65" fillId="4" borderId="0" xfId="0" applyFont="1" applyFill="1" applyAlignment="1">
      <alignment horizontal="center" vertical="center" wrapText="1"/>
    </xf>
    <xf numFmtId="0" fontId="65" fillId="4" borderId="123" xfId="0" applyFont="1" applyFill="1" applyBorder="1" applyAlignment="1">
      <alignment horizontal="center" vertical="center" wrapText="1"/>
    </xf>
    <xf numFmtId="0" fontId="54" fillId="2" borderId="136" xfId="0" applyFont="1" applyFill="1" applyBorder="1" applyAlignment="1" applyProtection="1">
      <alignment horizontal="center" vertical="center" shrinkToFit="1"/>
      <protection locked="0"/>
    </xf>
    <xf numFmtId="0" fontId="54" fillId="0" borderId="138" xfId="0" applyFont="1" applyBorder="1" applyAlignment="1" applyProtection="1">
      <alignment vertical="center" shrinkToFit="1"/>
      <protection locked="0"/>
    </xf>
    <xf numFmtId="0" fontId="54" fillId="2" borderId="136" xfId="0" applyFont="1" applyFill="1" applyBorder="1" applyAlignment="1" applyProtection="1">
      <alignment vertical="center" wrapText="1" shrinkToFit="1"/>
      <protection locked="0"/>
    </xf>
    <xf numFmtId="0" fontId="54" fillId="0" borderId="137" xfId="0" applyFont="1" applyBorder="1" applyAlignment="1" applyProtection="1">
      <alignment vertical="center" shrinkToFit="1"/>
      <protection locked="0"/>
    </xf>
    <xf numFmtId="0" fontId="57" fillId="5" borderId="137" xfId="0" applyFont="1" applyFill="1" applyBorder="1" applyAlignment="1">
      <alignment horizontal="center" vertical="center" shrinkToFit="1"/>
    </xf>
    <xf numFmtId="0" fontId="54" fillId="0" borderId="137" xfId="0" applyFont="1" applyBorder="1" applyAlignment="1">
      <alignment vertical="center" shrinkToFit="1"/>
    </xf>
    <xf numFmtId="0" fontId="41" fillId="4" borderId="54" xfId="0" applyFont="1" applyFill="1" applyBorder="1" applyAlignment="1">
      <alignment vertical="center" shrinkToFit="1"/>
    </xf>
    <xf numFmtId="0" fontId="54" fillId="0" borderId="0" xfId="0" applyFont="1" applyAlignment="1">
      <alignment vertical="center" shrinkToFit="1"/>
    </xf>
    <xf numFmtId="0" fontId="56" fillId="4" borderId="0" xfId="0" applyFont="1" applyFill="1" applyAlignment="1">
      <alignment horizontal="left" vertical="center" wrapText="1"/>
    </xf>
    <xf numFmtId="0" fontId="54" fillId="0" borderId="0" xfId="0" applyFont="1" applyAlignment="1">
      <alignment horizontal="left" vertical="center"/>
    </xf>
    <xf numFmtId="0" fontId="51" fillId="3" borderId="0" xfId="0" applyFont="1" applyFill="1" applyAlignment="1">
      <alignment horizontal="left" vertical="center" wrapText="1"/>
    </xf>
    <xf numFmtId="0" fontId="52" fillId="0" borderId="0" xfId="0" applyFont="1" applyAlignment="1">
      <alignment horizontal="left"/>
    </xf>
    <xf numFmtId="0" fontId="41" fillId="4" borderId="0" xfId="0" applyFont="1" applyFill="1" applyAlignment="1">
      <alignment horizontal="center" wrapText="1"/>
    </xf>
    <xf numFmtId="0" fontId="41" fillId="4" borderId="0" xfId="0" applyFont="1" applyFill="1" applyAlignment="1">
      <alignment horizontal="center"/>
    </xf>
    <xf numFmtId="0" fontId="41" fillId="4" borderId="54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57" fillId="5" borderId="123" xfId="0" applyFont="1" applyFill="1" applyBorder="1" applyAlignment="1">
      <alignment horizontal="center" vertical="center" shrinkToFit="1"/>
    </xf>
    <xf numFmtId="0" fontId="54" fillId="0" borderId="123" xfId="0" applyFont="1" applyBorder="1" applyAlignment="1">
      <alignment vertical="center" shrinkToFit="1"/>
    </xf>
    <xf numFmtId="0" fontId="41" fillId="4" borderId="54" xfId="0" applyFont="1" applyFill="1" applyBorder="1" applyAlignment="1">
      <alignment horizontal="left" vertical="center" shrinkToFit="1"/>
    </xf>
    <xf numFmtId="0" fontId="41" fillId="4" borderId="0" xfId="0" applyFont="1" applyFill="1" applyAlignment="1">
      <alignment horizontal="left" vertical="center" shrinkToFit="1"/>
    </xf>
    <xf numFmtId="0" fontId="41" fillId="4" borderId="55" xfId="0" applyFont="1" applyFill="1" applyBorder="1" applyAlignment="1">
      <alignment horizontal="left" vertical="center" shrinkToFit="1"/>
    </xf>
    <xf numFmtId="0" fontId="54" fillId="2" borderId="139" xfId="0" applyFont="1" applyFill="1" applyBorder="1" applyAlignment="1" applyProtection="1">
      <alignment vertical="top" wrapText="1" shrinkToFit="1"/>
      <protection locked="0"/>
    </xf>
    <xf numFmtId="0" fontId="54" fillId="2" borderId="140" xfId="0" applyFont="1" applyFill="1" applyBorder="1" applyAlignment="1" applyProtection="1">
      <alignment vertical="top" wrapText="1" shrinkToFit="1"/>
      <protection locked="0"/>
    </xf>
    <xf numFmtId="0" fontId="54" fillId="2" borderId="141" xfId="0" applyFont="1" applyFill="1" applyBorder="1" applyAlignment="1" applyProtection="1">
      <alignment vertical="top" wrapText="1" shrinkToFit="1"/>
      <protection locked="0"/>
    </xf>
    <xf numFmtId="0" fontId="54" fillId="2" borderId="54" xfId="0" applyFont="1" applyFill="1" applyBorder="1" applyAlignment="1" applyProtection="1">
      <alignment vertical="top" wrapText="1" shrinkToFit="1"/>
      <protection locked="0"/>
    </xf>
    <xf numFmtId="0" fontId="54" fillId="2" borderId="0" xfId="0" applyFont="1" applyFill="1" applyAlignment="1" applyProtection="1">
      <alignment vertical="top" wrapText="1" shrinkToFit="1"/>
      <protection locked="0"/>
    </xf>
    <xf numFmtId="0" fontId="54" fillId="2" borderId="55" xfId="0" applyFont="1" applyFill="1" applyBorder="1" applyAlignment="1" applyProtection="1">
      <alignment vertical="top" wrapText="1" shrinkToFit="1"/>
      <protection locked="0"/>
    </xf>
    <xf numFmtId="0" fontId="54" fillId="2" borderId="56" xfId="0" applyFont="1" applyFill="1" applyBorder="1" applyAlignment="1" applyProtection="1">
      <alignment vertical="top" wrapText="1" shrinkToFit="1"/>
      <protection locked="0"/>
    </xf>
    <xf numFmtId="0" fontId="54" fillId="2" borderId="123" xfId="0" applyFont="1" applyFill="1" applyBorder="1" applyAlignment="1" applyProtection="1">
      <alignment vertical="top" wrapText="1" shrinkToFit="1"/>
      <protection locked="0"/>
    </xf>
    <xf numFmtId="0" fontId="54" fillId="2" borderId="57" xfId="0" applyFont="1" applyFill="1" applyBorder="1" applyAlignment="1" applyProtection="1">
      <alignment vertical="top" wrapText="1" shrinkToFit="1"/>
      <protection locked="0"/>
    </xf>
    <xf numFmtId="0" fontId="56" fillId="4" borderId="0" xfId="0" applyFont="1" applyFill="1" applyAlignment="1">
      <alignment horizontal="left"/>
    </xf>
    <xf numFmtId="0" fontId="58" fillId="4" borderId="0" xfId="0" applyFont="1" applyFill="1"/>
    <xf numFmtId="0" fontId="56" fillId="4" borderId="0" xfId="0" applyFont="1" applyFill="1" applyAlignment="1">
      <alignment horizontal="left" vertical="top"/>
    </xf>
    <xf numFmtId="0" fontId="58" fillId="4" borderId="0" xfId="0" applyFont="1" applyFill="1" applyAlignment="1">
      <alignment vertical="top"/>
    </xf>
    <xf numFmtId="0" fontId="57" fillId="5" borderId="0" xfId="0" applyFont="1" applyFill="1" applyAlignment="1">
      <alignment horizontal="center" vertical="center" wrapText="1"/>
    </xf>
    <xf numFmtId="0" fontId="57" fillId="5" borderId="0" xfId="0" applyFont="1" applyFill="1" applyAlignment="1">
      <alignment horizontal="center" vertical="center"/>
    </xf>
    <xf numFmtId="0" fontId="57" fillId="5" borderId="5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 shrinkToFit="1"/>
    </xf>
    <xf numFmtId="0" fontId="59" fillId="5" borderId="55" xfId="0" applyFont="1" applyFill="1" applyBorder="1" applyAlignment="1">
      <alignment horizontal="center" vertical="center" shrinkToFit="1"/>
    </xf>
    <xf numFmtId="0" fontId="23" fillId="0" borderId="5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59" xfId="0" applyFont="1" applyBorder="1" applyAlignment="1">
      <alignment horizontal="distributed" vertical="center" shrinkToFit="1"/>
    </xf>
    <xf numFmtId="0" fontId="6" fillId="0" borderId="60" xfId="0" applyFont="1" applyBorder="1" applyAlignment="1">
      <alignment horizontal="distributed" vertical="center" shrinkToFit="1"/>
    </xf>
    <xf numFmtId="0" fontId="6" fillId="0" borderId="61" xfId="0" applyFont="1" applyBorder="1" applyAlignment="1">
      <alignment horizontal="distributed" vertical="center" shrinkToFit="1"/>
    </xf>
    <xf numFmtId="0" fontId="6" fillId="0" borderId="144" xfId="0" applyFont="1" applyBorder="1" applyAlignment="1">
      <alignment horizontal="distributed" vertical="center" shrinkToFit="1"/>
    </xf>
    <xf numFmtId="0" fontId="6" fillId="0" borderId="145" xfId="0" applyFont="1" applyBorder="1" applyAlignment="1">
      <alignment horizontal="distributed" vertical="center" shrinkToFit="1"/>
    </xf>
    <xf numFmtId="0" fontId="10" fillId="0" borderId="146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9" fillId="0" borderId="143" xfId="0" applyFont="1" applyBorder="1" applyAlignment="1">
      <alignment horizontal="center" vertical="center" shrinkToFit="1"/>
    </xf>
    <xf numFmtId="0" fontId="49" fillId="0" borderId="137" xfId="0" applyFont="1" applyBorder="1" applyAlignment="1">
      <alignment horizontal="center" vertical="center" shrinkToFit="1"/>
    </xf>
    <xf numFmtId="0" fontId="49" fillId="0" borderId="138" xfId="0" applyFont="1" applyBorder="1" applyAlignment="1">
      <alignment horizontal="center" vertical="center" shrinkToFit="1"/>
    </xf>
    <xf numFmtId="0" fontId="10" fillId="0" borderId="136" xfId="0" applyFont="1" applyBorder="1" applyAlignment="1">
      <alignment horizontal="center" vertical="center" shrinkToFit="1"/>
    </xf>
    <xf numFmtId="0" fontId="10" fillId="0" borderId="137" xfId="0" applyFont="1" applyBorder="1" applyAlignment="1">
      <alignment horizontal="center" vertical="center" shrinkToFit="1"/>
    </xf>
    <xf numFmtId="0" fontId="10" fillId="0" borderId="142" xfId="0" applyFont="1" applyBorder="1" applyAlignment="1">
      <alignment horizontal="center" vertical="center" shrinkToFit="1"/>
    </xf>
    <xf numFmtId="0" fontId="23" fillId="0" borderId="0" xfId="0" applyFont="1" applyAlignment="1">
      <alignment horizontal="left"/>
    </xf>
    <xf numFmtId="0" fontId="4" fillId="0" borderId="0" xfId="0" applyFont="1"/>
    <xf numFmtId="0" fontId="23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23" fillId="0" borderId="58" xfId="0" applyFont="1" applyBorder="1" applyAlignment="1">
      <alignment horizontal="distributed" vertical="center" indent="1"/>
    </xf>
    <xf numFmtId="0" fontId="23" fillId="0" borderId="1" xfId="0" applyFont="1" applyBorder="1" applyAlignment="1">
      <alignment horizontal="distributed" vertical="center" indent="1"/>
    </xf>
    <xf numFmtId="0" fontId="23" fillId="0" borderId="50" xfId="0" applyFont="1" applyBorder="1" applyAlignment="1">
      <alignment horizontal="distributed" vertical="center" indent="1"/>
    </xf>
    <xf numFmtId="0" fontId="23" fillId="0" borderId="60" xfId="0" applyFont="1" applyBorder="1" applyAlignment="1">
      <alignment horizontal="distributed" vertical="center" indent="1"/>
    </xf>
    <xf numFmtId="0" fontId="10" fillId="0" borderId="52" xfId="0" applyFont="1" applyBorder="1" applyAlignment="1">
      <alignment vertical="center" wrapText="1"/>
    </xf>
    <xf numFmtId="0" fontId="10" fillId="0" borderId="64" xfId="0" applyFont="1" applyBorder="1" applyAlignment="1">
      <alignment vertical="center" wrapText="1"/>
    </xf>
    <xf numFmtId="0" fontId="10" fillId="0" borderId="62" xfId="0" applyFont="1" applyBorder="1" applyAlignment="1">
      <alignment horizontal="distributed" vertical="center" indent="1" justifyLastLine="1" shrinkToFit="1"/>
    </xf>
    <xf numFmtId="0" fontId="4" fillId="0" borderId="33" xfId="0" applyFont="1" applyBorder="1" applyAlignment="1">
      <alignment horizontal="distributed" justifyLastLine="1" shrinkToFit="1"/>
    </xf>
    <xf numFmtId="0" fontId="4" fillId="0" borderId="63" xfId="0" applyFont="1" applyBorder="1" applyAlignment="1">
      <alignment horizontal="distributed" justifyLastLine="1" shrinkToFi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71" xfId="0" applyFont="1" applyBorder="1" applyAlignment="1">
      <alignment horizontal="distributed" vertical="center" indent="1"/>
    </xf>
    <xf numFmtId="0" fontId="10" fillId="0" borderId="7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5" fillId="6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8" fillId="0" borderId="66" xfId="0" applyFont="1" applyBorder="1" applyAlignment="1">
      <alignment horizontal="center" vertical="top"/>
    </xf>
    <xf numFmtId="0" fontId="23" fillId="0" borderId="135" xfId="0" applyFont="1" applyBorder="1" applyAlignment="1">
      <alignment horizontal="distributed" vertical="center" justifyLastLine="1"/>
    </xf>
    <xf numFmtId="0" fontId="23" fillId="0" borderId="133" xfId="0" applyFont="1" applyBorder="1" applyAlignment="1">
      <alignment horizontal="distributed" vertical="center" justifyLastLine="1"/>
    </xf>
    <xf numFmtId="0" fontId="4" fillId="0" borderId="133" xfId="0" applyFont="1" applyBorder="1" applyAlignment="1">
      <alignment horizontal="distributed" vertical="center" justifyLastLine="1"/>
    </xf>
    <xf numFmtId="0" fontId="10" fillId="0" borderId="133" xfId="0" applyFont="1" applyBorder="1" applyAlignment="1">
      <alignment horizontal="distributed" vertical="center" indent="1"/>
    </xf>
    <xf numFmtId="0" fontId="10" fillId="0" borderId="134" xfId="0" applyFont="1" applyBorder="1" applyAlignment="1">
      <alignment horizontal="distributed" vertical="center" indent="1"/>
    </xf>
    <xf numFmtId="0" fontId="49" fillId="0" borderId="41" xfId="0" applyFont="1" applyBorder="1" applyAlignment="1">
      <alignment horizontal="distributed" vertical="center" indent="1"/>
    </xf>
    <xf numFmtId="0" fontId="49" fillId="0" borderId="67" xfId="0" applyFont="1" applyBorder="1" applyAlignment="1">
      <alignment horizontal="distributed" vertical="center" indent="1"/>
    </xf>
    <xf numFmtId="0" fontId="50" fillId="0" borderId="0" xfId="0" applyFont="1" applyAlignment="1">
      <alignment vertical="top" wrapText="1"/>
    </xf>
    <xf numFmtId="0" fontId="4" fillId="0" borderId="47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41" xfId="0" applyFont="1" applyBorder="1" applyAlignment="1">
      <alignment horizontal="center" shrinkToFit="1"/>
    </xf>
    <xf numFmtId="0" fontId="4" fillId="0" borderId="67" xfId="0" applyFont="1" applyBorder="1" applyAlignment="1">
      <alignment horizontal="center" shrinkToFit="1"/>
    </xf>
    <xf numFmtId="0" fontId="10" fillId="0" borderId="68" xfId="0" applyFont="1" applyBorder="1" applyAlignment="1">
      <alignment horizontal="left" vertical="center" indent="1"/>
    </xf>
    <xf numFmtId="0" fontId="10" fillId="0" borderId="69" xfId="0" applyFont="1" applyBorder="1" applyAlignment="1">
      <alignment horizontal="left" vertical="center" indent="1"/>
    </xf>
    <xf numFmtId="0" fontId="10" fillId="0" borderId="70" xfId="0" applyFont="1" applyBorder="1" applyAlignment="1">
      <alignment horizontal="left" vertical="center" indent="1"/>
    </xf>
    <xf numFmtId="0" fontId="49" fillId="0" borderId="58" xfId="0" applyFont="1" applyBorder="1" applyAlignment="1">
      <alignment horizontal="distributed" vertical="center" indent="1"/>
    </xf>
    <xf numFmtId="0" fontId="49" fillId="0" borderId="1" xfId="0" applyFont="1" applyBorder="1" applyAlignment="1">
      <alignment horizontal="distributed" vertical="center" indent="1"/>
    </xf>
    <xf numFmtId="0" fontId="49" fillId="0" borderId="74" xfId="0" applyFont="1" applyBorder="1" applyAlignment="1">
      <alignment horizontal="center" vertical="center" shrinkToFit="1"/>
    </xf>
    <xf numFmtId="0" fontId="49" fillId="0" borderId="73" xfId="0" applyFont="1" applyBorder="1" applyAlignment="1">
      <alignment horizontal="center" shrinkToFit="1"/>
    </xf>
    <xf numFmtId="0" fontId="49" fillId="0" borderId="71" xfId="0" applyFont="1" applyBorder="1" applyAlignment="1">
      <alignment horizontal="distributed" vertical="center" justifyLastLine="1" shrinkToFit="1"/>
    </xf>
    <xf numFmtId="0" fontId="49" fillId="0" borderId="72" xfId="0" applyFont="1" applyBorder="1" applyAlignment="1">
      <alignment horizontal="distributed" vertical="center" justifyLastLine="1" shrinkToFit="1"/>
    </xf>
    <xf numFmtId="0" fontId="49" fillId="0" borderId="73" xfId="0" applyFont="1" applyBorder="1" applyAlignment="1">
      <alignment horizontal="distributed" vertical="center" justifyLastLine="1" shrinkToFit="1"/>
    </xf>
    <xf numFmtId="0" fontId="10" fillId="0" borderId="75" xfId="0" applyFont="1" applyBorder="1" applyAlignment="1">
      <alignment horizontal="left" vertical="center" indent="1"/>
    </xf>
    <xf numFmtId="0" fontId="10" fillId="0" borderId="76" xfId="0" applyFont="1" applyBorder="1" applyAlignment="1">
      <alignment horizontal="left" vertical="center" indent="1"/>
    </xf>
    <xf numFmtId="0" fontId="10" fillId="0" borderId="77" xfId="0" applyFont="1" applyBorder="1" applyAlignment="1">
      <alignment horizontal="left" vertical="center" indent="1"/>
    </xf>
    <xf numFmtId="0" fontId="10" fillId="0" borderId="49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shrinkToFit="1"/>
    </xf>
    <xf numFmtId="0" fontId="10" fillId="0" borderId="50" xfId="0" applyFont="1" applyBorder="1" applyAlignment="1">
      <alignment horizontal="left" vertical="center" indent="3"/>
    </xf>
    <xf numFmtId="0" fontId="10" fillId="0" borderId="60" xfId="0" applyFont="1" applyBorder="1" applyAlignment="1">
      <alignment horizontal="left" vertical="center" indent="3"/>
    </xf>
    <xf numFmtId="0" fontId="49" fillId="0" borderId="60" xfId="0" applyFont="1" applyBorder="1" applyAlignment="1">
      <alignment vertical="center" shrinkToFit="1"/>
    </xf>
    <xf numFmtId="0" fontId="4" fillId="0" borderId="60" xfId="0" applyFont="1" applyBorder="1" applyAlignment="1">
      <alignment vertical="center" shrinkToFit="1"/>
    </xf>
    <xf numFmtId="0" fontId="4" fillId="0" borderId="88" xfId="0" applyFont="1" applyBorder="1" applyAlignment="1">
      <alignment vertical="center" shrinkToFit="1"/>
    </xf>
    <xf numFmtId="0" fontId="49" fillId="0" borderId="71" xfId="0" applyFont="1" applyBorder="1" applyAlignment="1">
      <alignment horizontal="distributed" vertical="center" indent="1"/>
    </xf>
    <xf numFmtId="0" fontId="49" fillId="0" borderId="126" xfId="0" applyFont="1" applyBorder="1" applyAlignment="1">
      <alignment horizontal="distributed" vertical="center" indent="1"/>
    </xf>
    <xf numFmtId="0" fontId="49" fillId="0" borderId="122" xfId="0" applyFont="1" applyBorder="1" applyAlignment="1">
      <alignment horizontal="distributed" vertical="center" indent="1"/>
    </xf>
    <xf numFmtId="0" fontId="1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/>
    </xf>
    <xf numFmtId="0" fontId="10" fillId="0" borderId="151" xfId="0" applyFont="1" applyBorder="1" applyAlignment="1">
      <alignment horizontal="distributed" vertical="center" indent="2"/>
    </xf>
    <xf numFmtId="0" fontId="10" fillId="0" borderId="152" xfId="0" applyFont="1" applyBorder="1" applyAlignment="1">
      <alignment horizontal="distributed" vertical="center" indent="2"/>
    </xf>
    <xf numFmtId="0" fontId="33" fillId="0" borderId="79" xfId="0" applyFont="1" applyBorder="1" applyAlignment="1">
      <alignment horizontal="left" vertical="top" shrinkToFit="1"/>
    </xf>
    <xf numFmtId="0" fontId="33" fillId="0" borderId="0" xfId="0" applyFont="1" applyAlignment="1">
      <alignment horizontal="left" vertical="top" shrinkToFit="1"/>
    </xf>
    <xf numFmtId="0" fontId="33" fillId="0" borderId="34" xfId="0" applyFont="1" applyBorder="1" applyAlignment="1">
      <alignment horizontal="left" vertical="center" wrapText="1"/>
    </xf>
    <xf numFmtId="0" fontId="33" fillId="0" borderId="34" xfId="0" applyFont="1" applyBorder="1" applyAlignment="1">
      <alignment horizontal="left" vertical="center"/>
    </xf>
    <xf numFmtId="0" fontId="33" fillId="0" borderId="78" xfId="0" applyFont="1" applyBorder="1" applyAlignment="1">
      <alignment horizontal="left" vertical="center" wrapText="1"/>
    </xf>
    <xf numFmtId="0" fontId="0" fillId="0" borderId="7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37" fillId="0" borderId="78" xfId="0" applyFont="1" applyBorder="1" applyAlignment="1">
      <alignment horizontal="center" vertical="center" shrinkToFit="1"/>
    </xf>
    <xf numFmtId="0" fontId="37" fillId="0" borderId="79" xfId="0" applyFont="1" applyBorder="1" applyAlignment="1">
      <alignment horizontal="center" vertical="center" shrinkToFit="1"/>
    </xf>
    <xf numFmtId="0" fontId="37" fillId="0" borderId="80" xfId="0" applyFont="1" applyBorder="1" applyAlignment="1">
      <alignment horizontal="center" vertical="center" shrinkToFit="1"/>
    </xf>
    <xf numFmtId="0" fontId="37" fillId="0" borderId="81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82" xfId="0" applyFont="1" applyBorder="1" applyAlignment="1">
      <alignment horizontal="center" vertical="center" shrinkToFit="1"/>
    </xf>
    <xf numFmtId="0" fontId="37" fillId="0" borderId="83" xfId="0" applyFont="1" applyBorder="1" applyAlignment="1">
      <alignment horizontal="center" vertical="center" shrinkToFit="1"/>
    </xf>
    <xf numFmtId="0" fontId="37" fillId="0" borderId="6" xfId="0" applyFont="1" applyBorder="1" applyAlignment="1">
      <alignment horizontal="center" vertical="center" shrinkToFit="1"/>
    </xf>
    <xf numFmtId="0" fontId="37" fillId="0" borderId="84" xfId="0" applyFont="1" applyBorder="1" applyAlignment="1">
      <alignment horizontal="center" vertical="center" shrinkToFit="1"/>
    </xf>
    <xf numFmtId="0" fontId="36" fillId="0" borderId="78" xfId="0" applyFont="1" applyBorder="1" applyAlignment="1">
      <alignment horizontal="center" vertical="center" shrinkToFit="1"/>
    </xf>
    <xf numFmtId="0" fontId="36" fillId="0" borderId="79" xfId="0" applyFont="1" applyBorder="1" applyAlignment="1">
      <alignment horizontal="center" vertical="center" shrinkToFit="1"/>
    </xf>
    <xf numFmtId="0" fontId="36" fillId="0" borderId="80" xfId="0" applyFont="1" applyBorder="1" applyAlignment="1">
      <alignment horizontal="center" vertical="center" shrinkToFit="1"/>
    </xf>
    <xf numFmtId="0" fontId="36" fillId="0" borderId="81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82" xfId="0" applyFont="1" applyBorder="1" applyAlignment="1">
      <alignment horizontal="center" vertical="center" shrinkToFit="1"/>
    </xf>
    <xf numFmtId="0" fontId="36" fillId="0" borderId="83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36" fillId="0" borderId="84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6" xfId="0" applyFont="1" applyBorder="1" applyAlignment="1">
      <alignment horizontal="center" vertical="center" shrinkToFit="1"/>
    </xf>
    <xf numFmtId="0" fontId="10" fillId="0" borderId="151" xfId="0" applyFont="1" applyBorder="1" applyAlignment="1">
      <alignment horizontal="distributed" vertical="center" indent="1"/>
    </xf>
    <xf numFmtId="0" fontId="10" fillId="0" borderId="152" xfId="0" applyFont="1" applyBorder="1" applyAlignment="1">
      <alignment horizontal="distributed" vertical="center" indent="1"/>
    </xf>
    <xf numFmtId="0" fontId="23" fillId="0" borderId="150" xfId="0" applyFont="1" applyBorder="1" applyAlignment="1">
      <alignment horizontal="distributed" vertical="center" justifyLastLine="1"/>
    </xf>
    <xf numFmtId="0" fontId="23" fillId="0" borderId="151" xfId="0" applyFont="1" applyBorder="1" applyAlignment="1">
      <alignment horizontal="distributed" vertical="center" justifyLastLine="1"/>
    </xf>
    <xf numFmtId="0" fontId="4" fillId="0" borderId="151" xfId="0" applyFont="1" applyBorder="1" applyAlignment="1">
      <alignment horizontal="distributed" vertical="center" justifyLastLine="1"/>
    </xf>
    <xf numFmtId="0" fontId="4" fillId="0" borderId="153" xfId="0" applyFont="1" applyBorder="1" applyAlignment="1">
      <alignment horizontal="distributed" vertical="center" justifyLastLine="1"/>
    </xf>
    <xf numFmtId="0" fontId="10" fillId="0" borderId="150" xfId="0" applyFont="1" applyBorder="1" applyAlignment="1">
      <alignment horizontal="center" vertical="center" shrinkToFit="1"/>
    </xf>
    <xf numFmtId="0" fontId="10" fillId="0" borderId="153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129" xfId="0" applyFont="1" applyBorder="1" applyAlignment="1">
      <alignment horizontal="center" vertical="center" shrinkToFit="1"/>
    </xf>
    <xf numFmtId="0" fontId="10" fillId="0" borderId="130" xfId="0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right" vertical="center"/>
    </xf>
    <xf numFmtId="0" fontId="12" fillId="0" borderId="6" xfId="2" applyFont="1" applyBorder="1" applyAlignment="1">
      <alignment horizontal="center" vertical="center"/>
    </xf>
    <xf numFmtId="0" fontId="12" fillId="0" borderId="12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118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18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12" fillId="0" borderId="119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19" fillId="0" borderId="115" xfId="2" applyFont="1" applyBorder="1" applyAlignment="1">
      <alignment horizontal="center" vertical="center" wrapText="1"/>
    </xf>
    <xf numFmtId="0" fontId="19" fillId="0" borderId="62" xfId="2" applyFont="1" applyBorder="1" applyAlignment="1">
      <alignment horizontal="distributed" vertical="center"/>
    </xf>
    <xf numFmtId="0" fontId="19" fillId="0" borderId="63" xfId="2" applyFont="1" applyBorder="1" applyAlignment="1">
      <alignment horizontal="distributed" vertical="center"/>
    </xf>
    <xf numFmtId="0" fontId="12" fillId="0" borderId="62" xfId="2" applyFont="1" applyBorder="1" applyAlignment="1">
      <alignment horizontal="center" vertical="center" shrinkToFit="1"/>
    </xf>
    <xf numFmtId="0" fontId="12" fillId="0" borderId="116" xfId="2" applyFont="1" applyBorder="1" applyAlignment="1">
      <alignment horizontal="center" vertical="center" shrinkToFit="1"/>
    </xf>
    <xf numFmtId="0" fontId="12" fillId="0" borderId="117" xfId="2" applyFont="1" applyBorder="1" applyAlignment="1">
      <alignment horizontal="center" vertical="center" shrinkToFit="1"/>
    </xf>
    <xf numFmtId="0" fontId="12" fillId="0" borderId="63" xfId="2" applyFont="1" applyBorder="1" applyAlignment="1">
      <alignment horizontal="center" vertical="center" shrinkToFit="1"/>
    </xf>
    <xf numFmtId="0" fontId="19" fillId="0" borderId="115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 indent="1"/>
    </xf>
    <xf numFmtId="0" fontId="12" fillId="0" borderId="33" xfId="2" applyFont="1" applyBorder="1" applyAlignment="1">
      <alignment horizontal="left" vertical="center" indent="1"/>
    </xf>
    <xf numFmtId="0" fontId="19" fillId="0" borderId="33" xfId="2" applyFont="1" applyBorder="1" applyAlignment="1">
      <alignment horizontal="left" vertical="center" indent="1"/>
    </xf>
    <xf numFmtId="0" fontId="19" fillId="0" borderId="115" xfId="2" applyFont="1" applyBorder="1" applyAlignment="1">
      <alignment horizontal="left" vertical="center" indent="1"/>
    </xf>
    <xf numFmtId="0" fontId="19" fillId="0" borderId="32" xfId="2" applyFont="1" applyBorder="1" applyAlignment="1">
      <alignment horizontal="distributed" vertical="center"/>
    </xf>
    <xf numFmtId="0" fontId="19" fillId="0" borderId="19" xfId="2" applyFont="1" applyBorder="1" applyAlignment="1">
      <alignment horizontal="distributed" vertical="center"/>
    </xf>
    <xf numFmtId="0" fontId="12" fillId="0" borderId="78" xfId="2" applyFont="1" applyBorder="1" applyAlignment="1">
      <alignment horizontal="left" vertical="center" indent="1"/>
    </xf>
    <xf numFmtId="0" fontId="19" fillId="0" borderId="79" xfId="2" applyFont="1" applyBorder="1" applyAlignment="1">
      <alignment horizontal="left" vertical="center" indent="1"/>
    </xf>
    <xf numFmtId="0" fontId="19" fillId="0" borderId="80" xfId="2" applyFont="1" applyBorder="1" applyAlignment="1">
      <alignment horizontal="left" vertical="center" indent="1"/>
    </xf>
    <xf numFmtId="0" fontId="19" fillId="0" borderId="83" xfId="2" applyFont="1" applyBorder="1" applyAlignment="1">
      <alignment horizontal="left" vertical="center" indent="1"/>
    </xf>
    <xf numFmtId="0" fontId="19" fillId="0" borderId="6" xfId="2" applyFont="1" applyBorder="1" applyAlignment="1">
      <alignment horizontal="left" vertical="center" indent="1"/>
    </xf>
    <xf numFmtId="0" fontId="19" fillId="0" borderId="84" xfId="2" applyFont="1" applyBorder="1" applyAlignment="1">
      <alignment horizontal="left" vertical="center" indent="1"/>
    </xf>
    <xf numFmtId="0" fontId="19" fillId="0" borderId="94" xfId="2" applyFont="1" applyBorder="1" applyAlignment="1">
      <alignment vertical="center" textRotation="255"/>
    </xf>
    <xf numFmtId="0" fontId="19" fillId="0" borderId="100" xfId="2" applyFont="1" applyBorder="1" applyAlignment="1">
      <alignment vertical="center" textRotation="255"/>
    </xf>
    <xf numFmtId="0" fontId="19" fillId="0" borderId="18" xfId="2" applyFont="1" applyBorder="1" applyAlignment="1">
      <alignment vertical="center" textRotation="255"/>
    </xf>
    <xf numFmtId="0" fontId="7" fillId="0" borderId="62" xfId="2" applyFont="1" applyBorder="1" applyAlignment="1">
      <alignment horizontal="center" vertical="center"/>
    </xf>
    <xf numFmtId="0" fontId="7" fillId="0" borderId="116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12" fillId="0" borderId="115" xfId="2" applyFont="1" applyBorder="1" applyAlignment="1">
      <alignment horizontal="center" vertical="center" shrinkToFit="1"/>
    </xf>
    <xf numFmtId="0" fontId="10" fillId="0" borderId="33" xfId="2" applyFont="1" applyBorder="1" applyAlignment="1">
      <alignment horizontal="left" vertical="center" indent="1"/>
    </xf>
    <xf numFmtId="0" fontId="35" fillId="0" borderId="63" xfId="2" applyBorder="1">
      <alignment vertical="center"/>
    </xf>
    <xf numFmtId="0" fontId="19" fillId="0" borderId="83" xfId="2" applyFont="1" applyBorder="1" applyAlignment="1">
      <alignment horizontal="distributed" vertical="center"/>
    </xf>
    <xf numFmtId="0" fontId="19" fillId="0" borderId="84" xfId="2" applyFont="1" applyBorder="1" applyAlignment="1">
      <alignment horizontal="distributed" vertical="center"/>
    </xf>
    <xf numFmtId="0" fontId="19" fillId="0" borderId="116" xfId="2" applyFont="1" applyBorder="1" applyAlignment="1">
      <alignment horizontal="center" vertical="center" shrinkToFit="1"/>
    </xf>
    <xf numFmtId="0" fontId="19" fillId="0" borderId="63" xfId="2" applyFont="1" applyBorder="1" applyAlignment="1">
      <alignment horizontal="center" vertical="center" shrinkToFit="1"/>
    </xf>
    <xf numFmtId="0" fontId="19" fillId="0" borderId="115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left" vertical="center"/>
    </xf>
    <xf numFmtId="0" fontId="19" fillId="0" borderId="84" xfId="2" applyFont="1" applyBorder="1" applyAlignment="1">
      <alignment horizontal="left" vertical="center"/>
    </xf>
    <xf numFmtId="0" fontId="19" fillId="0" borderId="34" xfId="2" applyFont="1" applyBorder="1" applyAlignment="1">
      <alignment horizontal="center" vertical="center"/>
    </xf>
    <xf numFmtId="0" fontId="61" fillId="0" borderId="33" xfId="2" applyFont="1" applyBorder="1" applyAlignment="1">
      <alignment horizontal="center" vertical="center"/>
    </xf>
    <xf numFmtId="0" fontId="61" fillId="0" borderId="115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115" xfId="2" applyFont="1" applyBorder="1" applyAlignment="1">
      <alignment horizontal="left" vertical="center"/>
    </xf>
    <xf numFmtId="0" fontId="49" fillId="0" borderId="0" xfId="2" applyFont="1" applyAlignment="1">
      <alignment horizontal="center" vertical="center"/>
    </xf>
    <xf numFmtId="0" fontId="60" fillId="0" borderId="156" xfId="2" applyFont="1" applyBorder="1" applyAlignment="1">
      <alignment horizontal="distributed" vertical="center" indent="6"/>
    </xf>
    <xf numFmtId="0" fontId="60" fillId="0" borderId="157" xfId="2" applyFont="1" applyBorder="1" applyAlignment="1">
      <alignment horizontal="distributed" vertical="center" indent="6"/>
    </xf>
    <xf numFmtId="0" fontId="19" fillId="0" borderId="156" xfId="2" applyFont="1" applyBorder="1" applyAlignment="1">
      <alignment horizontal="center" vertical="center"/>
    </xf>
    <xf numFmtId="0" fontId="19" fillId="0" borderId="157" xfId="2" applyFont="1" applyBorder="1">
      <alignment vertical="center"/>
    </xf>
    <xf numFmtId="0" fontId="19" fillId="0" borderId="158" xfId="2" applyFont="1" applyBorder="1">
      <alignment vertical="center"/>
    </xf>
    <xf numFmtId="0" fontId="60" fillId="0" borderId="156" xfId="2" applyFont="1" applyBorder="1" applyAlignment="1">
      <alignment horizontal="center" vertical="center"/>
    </xf>
    <xf numFmtId="0" fontId="60" fillId="0" borderId="157" xfId="2" applyFont="1" applyBorder="1" applyAlignment="1">
      <alignment horizontal="center" vertical="center"/>
    </xf>
    <xf numFmtId="0" fontId="7" fillId="0" borderId="78" xfId="2" applyFont="1" applyBorder="1" applyAlignment="1">
      <alignment horizontal="center" vertical="center"/>
    </xf>
    <xf numFmtId="0" fontId="7" fillId="0" borderId="79" xfId="2" applyFont="1" applyBorder="1" applyAlignment="1">
      <alignment horizontal="center" vertical="center"/>
    </xf>
    <xf numFmtId="0" fontId="7" fillId="0" borderId="79" xfId="2" applyFont="1" applyBorder="1" applyAlignment="1">
      <alignment horizontal="left" vertical="center"/>
    </xf>
    <xf numFmtId="0" fontId="7" fillId="0" borderId="80" xfId="2" applyFont="1" applyBorder="1" applyAlignment="1">
      <alignment horizontal="left" vertical="center"/>
    </xf>
    <xf numFmtId="0" fontId="19" fillId="0" borderId="84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35" fillId="0" borderId="62" xfId="1" applyBorder="1" applyAlignment="1">
      <alignment horizontal="center"/>
    </xf>
    <xf numFmtId="0" fontId="35" fillId="0" borderId="33" xfId="1" applyBorder="1" applyAlignment="1">
      <alignment horizontal="center"/>
    </xf>
    <xf numFmtId="0" fontId="35" fillId="0" borderId="63" xfId="1" applyBorder="1" applyAlignment="1">
      <alignment horizontal="center"/>
    </xf>
    <xf numFmtId="0" fontId="35" fillId="0" borderId="62" xfId="1" applyBorder="1"/>
    <xf numFmtId="0" fontId="35" fillId="0" borderId="33" xfId="1" applyBorder="1"/>
    <xf numFmtId="0" fontId="35" fillId="0" borderId="63" xfId="1" applyBorder="1"/>
    <xf numFmtId="0" fontId="35" fillId="0" borderId="78" xfId="1" applyBorder="1"/>
    <xf numFmtId="0" fontId="35" fillId="0" borderId="79" xfId="1" applyBorder="1"/>
    <xf numFmtId="0" fontId="35" fillId="0" borderId="80" xfId="1" applyBorder="1"/>
    <xf numFmtId="0" fontId="35" fillId="0" borderId="0" xfId="1"/>
    <xf numFmtId="0" fontId="41" fillId="0" borderId="79" xfId="1" applyFont="1" applyBorder="1"/>
    <xf numFmtId="0" fontId="35" fillId="0" borderId="0" xfId="1" applyAlignment="1">
      <alignment horizontal="center"/>
    </xf>
    <xf numFmtId="0" fontId="35" fillId="0" borderId="0" xfId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35" fillId="0" borderId="6" xfId="1" applyBorder="1" applyAlignment="1">
      <alignment horizontal="distributed" indent="1"/>
    </xf>
    <xf numFmtId="0" fontId="0" fillId="0" borderId="6" xfId="0" applyBorder="1" applyAlignment="1">
      <alignment horizontal="distributed" indent="1"/>
    </xf>
    <xf numFmtId="0" fontId="35" fillId="0" borderId="34" xfId="1" applyBorder="1"/>
    <xf numFmtId="0" fontId="38" fillId="0" borderId="0" xfId="1" applyFont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39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34" xfId="1" applyBorder="1" applyAlignment="1">
      <alignment horizontal="center"/>
    </xf>
    <xf numFmtId="0" fontId="24" fillId="0" borderId="51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18" fillId="0" borderId="16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7" fontId="18" fillId="0" borderId="22" xfId="0" applyNumberFormat="1" applyFont="1" applyBorder="1" applyAlignment="1">
      <alignment horizontal="center" vertical="center"/>
    </xf>
    <xf numFmtId="177" fontId="18" fillId="0" borderId="25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distributed"/>
    </xf>
    <xf numFmtId="0" fontId="0" fillId="0" borderId="33" xfId="0" applyBorder="1" applyAlignment="1">
      <alignment horizontal="distributed"/>
    </xf>
    <xf numFmtId="0" fontId="20" fillId="0" borderId="33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6" xfId="0" applyFont="1" applyBorder="1" applyAlignment="1">
      <alignment horizontal="distributed"/>
    </xf>
    <xf numFmtId="0" fontId="0" fillId="0" borderId="6" xfId="0" applyBorder="1" applyAlignment="1">
      <alignment horizontal="distributed"/>
    </xf>
    <xf numFmtId="0" fontId="18" fillId="0" borderId="108" xfId="0" applyFont="1" applyBorder="1" applyAlignment="1">
      <alignment horizontal="center" vertical="center"/>
    </xf>
    <xf numFmtId="0" fontId="0" fillId="0" borderId="109" xfId="0" applyBorder="1" applyAlignment="1">
      <alignment vertical="center"/>
    </xf>
    <xf numFmtId="0" fontId="0" fillId="0" borderId="110" xfId="0" applyBorder="1" applyAlignment="1">
      <alignment vertical="center"/>
    </xf>
    <xf numFmtId="0" fontId="18" fillId="0" borderId="32" xfId="0" applyFont="1" applyBorder="1" applyAlignment="1">
      <alignment horizontal="left" vertical="center"/>
    </xf>
    <xf numFmtId="0" fontId="0" fillId="0" borderId="94" xfId="0" applyBorder="1" applyAlignment="1">
      <alignment vertical="center"/>
    </xf>
    <xf numFmtId="0" fontId="0" fillId="0" borderId="111" xfId="0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0" fillId="0" borderId="96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180" fontId="18" fillId="0" borderId="105" xfId="0" applyNumberFormat="1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8" fillId="0" borderId="16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textRotation="255"/>
    </xf>
    <xf numFmtId="177" fontId="18" fillId="0" borderId="106" xfId="0" applyNumberFormat="1" applyFont="1" applyBorder="1" applyAlignment="1">
      <alignment horizontal="center" vertical="center"/>
    </xf>
    <xf numFmtId="177" fontId="18" fillId="0" borderId="107" xfId="0" applyNumberFormat="1" applyFont="1" applyBorder="1" applyAlignment="1">
      <alignment horizontal="center" vertical="center"/>
    </xf>
    <xf numFmtId="0" fontId="18" fillId="0" borderId="104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7" fontId="18" fillId="0" borderId="24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7" fillId="0" borderId="32" xfId="0" applyFont="1" applyBorder="1" applyAlignment="1">
      <alignment horizontal="distributed" vertical="center" wrapText="1"/>
    </xf>
    <xf numFmtId="0" fontId="3" fillId="0" borderId="94" xfId="0" applyFont="1" applyBorder="1" applyAlignment="1">
      <alignment horizontal="distributed" vertical="center"/>
    </xf>
    <xf numFmtId="0" fontId="18" fillId="0" borderId="95" xfId="0" applyFont="1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18" fillId="0" borderId="156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155" xfId="0" applyFont="1" applyBorder="1" applyAlignment="1">
      <alignment horizontal="distributed" vertical="center"/>
    </xf>
    <xf numFmtId="0" fontId="0" fillId="0" borderId="160" xfId="0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0" fillId="0" borderId="94" xfId="0" applyBorder="1" applyAlignment="1">
      <alignment horizontal="distributed" vertical="center"/>
    </xf>
    <xf numFmtId="0" fontId="18" fillId="0" borderId="99" xfId="0" applyFont="1" applyBorder="1" applyAlignment="1">
      <alignment horizontal="distributed" vertical="center"/>
    </xf>
    <xf numFmtId="0" fontId="0" fillId="0" borderId="100" xfId="0" applyBorder="1" applyAlignment="1">
      <alignment horizontal="distributed" vertical="center"/>
    </xf>
    <xf numFmtId="0" fontId="20" fillId="0" borderId="156" xfId="0" applyFont="1" applyBorder="1" applyAlignment="1">
      <alignment horizontal="center" vertical="center"/>
    </xf>
    <xf numFmtId="0" fontId="20" fillId="0" borderId="157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1" fillId="0" borderId="160" xfId="0" applyFont="1" applyBorder="1" applyAlignment="1">
      <alignment horizontal="center" vertical="center"/>
    </xf>
    <xf numFmtId="0" fontId="5" fillId="0" borderId="161" xfId="0" applyFont="1" applyBorder="1" applyAlignment="1">
      <alignment horizontal="center" vertical="center"/>
    </xf>
    <xf numFmtId="0" fontId="18" fillId="0" borderId="98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8" fillId="0" borderId="157" xfId="0" applyFont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26" fillId="0" borderId="6" xfId="0" applyFont="1" applyBorder="1" applyAlignment="1">
      <alignment horizontal="left" indent="3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9" fillId="0" borderId="6" xfId="0" applyFont="1" applyBorder="1" applyAlignment="1">
      <alignment horizontal="left" shrinkToFit="1"/>
    </xf>
    <xf numFmtId="0" fontId="29" fillId="0" borderId="33" xfId="0" applyFont="1" applyBorder="1" applyAlignment="1">
      <alignment horizontal="left" shrinkToFit="1"/>
    </xf>
    <xf numFmtId="0" fontId="2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19" fillId="0" borderId="169" xfId="0" applyFont="1" applyBorder="1" applyAlignment="1">
      <alignment horizontal="center" vertical="center"/>
    </xf>
    <xf numFmtId="0" fontId="19" fillId="0" borderId="170" xfId="0" applyFont="1" applyBorder="1" applyAlignment="1">
      <alignment horizontal="center" vertical="center"/>
    </xf>
    <xf numFmtId="0" fontId="11" fillId="0" borderId="46" xfId="0" applyFont="1" applyBorder="1" applyAlignment="1">
      <alignment horizontal="distributed" vertical="center" justifyLastLine="1" shrinkToFit="1"/>
    </xf>
    <xf numFmtId="0" fontId="0" fillId="0" borderId="5" xfId="0" applyBorder="1"/>
    <xf numFmtId="0" fontId="10" fillId="0" borderId="46" xfId="0" applyFont="1" applyBorder="1" applyAlignment="1">
      <alignment horizontal="distributed" vertical="center" justifyLastLine="1" shrinkToFit="1"/>
    </xf>
    <xf numFmtId="0" fontId="10" fillId="0" borderId="0" xfId="0" applyFont="1" applyAlignment="1">
      <alignment horizontal="distributed" vertical="center" justifyLastLine="1" shrinkToFit="1"/>
    </xf>
    <xf numFmtId="0" fontId="10" fillId="0" borderId="71" xfId="0" applyFont="1" applyBorder="1" applyAlignment="1">
      <alignment horizontal="distributed" vertical="center" justifyLastLine="1" shrinkToFit="1"/>
    </xf>
    <xf numFmtId="0" fontId="10" fillId="0" borderId="72" xfId="0" applyFont="1" applyBorder="1" applyAlignment="1">
      <alignment horizontal="distributed" vertical="center" justifyLastLine="1" shrinkToFit="1"/>
    </xf>
    <xf numFmtId="0" fontId="13" fillId="0" borderId="171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left" vertical="center"/>
    </xf>
    <xf numFmtId="0" fontId="15" fillId="0" borderId="67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0" fillId="0" borderId="168" xfId="0" applyFont="1" applyBorder="1" applyAlignment="1">
      <alignment horizontal="distributed" vertical="center" indent="1" justifyLastLine="1" shrinkToFit="1"/>
    </xf>
    <xf numFmtId="0" fontId="10" fillId="0" borderId="169" xfId="0" applyFont="1" applyBorder="1" applyAlignment="1">
      <alignment horizontal="distributed" vertical="center" indent="1" justifyLastLine="1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91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left" vertical="center" indent="1" shrinkToFit="1"/>
    </xf>
    <xf numFmtId="0" fontId="10" fillId="0" borderId="67" xfId="0" applyFont="1" applyBorder="1" applyAlignment="1">
      <alignment horizontal="left" vertical="center" indent="1" shrinkToFit="1"/>
    </xf>
    <xf numFmtId="0" fontId="10" fillId="0" borderId="92" xfId="0" applyFont="1" applyBorder="1" applyAlignment="1">
      <alignment horizontal="left" vertical="center" indent="1" shrinkToFit="1"/>
    </xf>
    <xf numFmtId="0" fontId="10" fillId="0" borderId="71" xfId="0" applyFont="1" applyBorder="1" applyAlignment="1">
      <alignment horizontal="left" vertical="center" indent="1" shrinkToFit="1"/>
    </xf>
    <xf numFmtId="0" fontId="10" fillId="0" borderId="72" xfId="0" applyFont="1" applyBorder="1" applyAlignment="1">
      <alignment horizontal="left" vertical="center" indent="1" shrinkToFit="1"/>
    </xf>
    <xf numFmtId="0" fontId="10" fillId="0" borderId="93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indent="1" shrinkToFit="1"/>
    </xf>
    <xf numFmtId="0" fontId="10" fillId="0" borderId="89" xfId="0" applyFont="1" applyBorder="1" applyAlignment="1">
      <alignment horizontal="left" vertical="center" indent="1" shrinkToFit="1"/>
    </xf>
    <xf numFmtId="0" fontId="13" fillId="0" borderId="87" xfId="0" applyFont="1" applyBorder="1" applyAlignment="1">
      <alignment horizontal="center" vertical="center" shrinkToFit="1"/>
    </xf>
    <xf numFmtId="0" fontId="13" fillId="0" borderId="86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textRotation="255" shrinkToFit="1"/>
    </xf>
    <xf numFmtId="0" fontId="13" fillId="0" borderId="90" xfId="0" applyFont="1" applyBorder="1" applyAlignment="1">
      <alignment horizontal="center" vertical="center" textRotation="255" shrinkToFit="1"/>
    </xf>
    <xf numFmtId="0" fontId="13" fillId="0" borderId="91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 indent="2" justifyLastLine="1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59" xfId="0" applyFont="1" applyBorder="1" applyAlignment="1">
      <alignment vertical="center" shrinkToFit="1"/>
    </xf>
    <xf numFmtId="0" fontId="10" fillId="0" borderId="58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0" fillId="0" borderId="59" xfId="0" applyBorder="1" applyAlignment="1">
      <alignment vertical="center" shrinkToFit="1"/>
    </xf>
    <xf numFmtId="0" fontId="10" fillId="0" borderId="59" xfId="0" applyFont="1" applyBorder="1" applyAlignment="1">
      <alignment horizontal="left" vertical="center" shrinkToFit="1"/>
    </xf>
    <xf numFmtId="0" fontId="18" fillId="0" borderId="173" xfId="0" applyFont="1" applyBorder="1" applyAlignment="1">
      <alignment horizontal="left" vertical="center"/>
    </xf>
    <xf numFmtId="0" fontId="18" fillId="0" borderId="173" xfId="0" applyFont="1" applyBorder="1" applyAlignment="1">
      <alignment vertical="center"/>
    </xf>
    <xf numFmtId="0" fontId="10" fillId="0" borderId="50" xfId="0" applyFont="1" applyBorder="1" applyAlignment="1">
      <alignment horizontal="left" vertical="center" shrinkToFit="1"/>
    </xf>
    <xf numFmtId="0" fontId="10" fillId="0" borderId="60" xfId="0" applyFont="1" applyBorder="1" applyAlignment="1">
      <alignment horizontal="left" vertical="center" shrinkToFit="1"/>
    </xf>
    <xf numFmtId="0" fontId="10" fillId="0" borderId="61" xfId="0" applyFont="1" applyBorder="1" applyAlignment="1">
      <alignment horizontal="left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/>
    </xf>
    <xf numFmtId="0" fontId="10" fillId="0" borderId="58" xfId="0" applyFont="1" applyBorder="1" applyAlignment="1">
      <alignment horizontal="distributed" vertical="center" indent="2" justifyLastLine="1" shrinkToFit="1"/>
    </xf>
    <xf numFmtId="0" fontId="10" fillId="0" borderId="1" xfId="0" applyFont="1" applyBorder="1" applyAlignment="1">
      <alignment horizontal="distributed" vertical="center" indent="2" justifyLastLine="1" shrinkToFit="1"/>
    </xf>
    <xf numFmtId="0" fontId="10" fillId="0" borderId="59" xfId="0" applyFont="1" applyBorder="1" applyAlignment="1">
      <alignment horizontal="distributed" vertical="center" indent="2" justifyLastLine="1" shrinkToFit="1"/>
    </xf>
    <xf numFmtId="0" fontId="13" fillId="0" borderId="85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distributed" vertical="center" indent="2" justifyLastLine="1" shrinkToFit="1"/>
    </xf>
    <xf numFmtId="0" fontId="10" fillId="0" borderId="67" xfId="0" applyFont="1" applyBorder="1" applyAlignment="1">
      <alignment horizontal="distributed" vertical="center" indent="2" justifyLastLine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8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9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distributed" vertical="center" indent="2" justifyLastLine="1" shrinkToFit="1"/>
    </xf>
    <xf numFmtId="0" fontId="10" fillId="0" borderId="0" xfId="0" applyFont="1" applyAlignment="1">
      <alignment horizontal="distributed" vertical="center" indent="2" justifyLastLine="1" shrinkToFit="1"/>
    </xf>
    <xf numFmtId="0" fontId="10" fillId="0" borderId="50" xfId="0" applyFont="1" applyBorder="1" applyAlignment="1">
      <alignment horizontal="distributed" vertical="center" indent="2" justifyLastLine="1" shrinkToFit="1"/>
    </xf>
    <xf numFmtId="0" fontId="10" fillId="0" borderId="60" xfId="0" applyFont="1" applyBorder="1" applyAlignment="1">
      <alignment horizontal="distributed" vertical="center" indent="2" justifyLastLine="1" shrinkToFit="1"/>
    </xf>
    <xf numFmtId="0" fontId="10" fillId="0" borderId="61" xfId="0" applyFont="1" applyBorder="1" applyAlignment="1">
      <alignment horizontal="distributed" vertical="center" indent="2" justifyLastLine="1" shrinkToFit="1"/>
    </xf>
    <xf numFmtId="0" fontId="10" fillId="0" borderId="6" xfId="0" applyFont="1" applyBorder="1" applyAlignment="1">
      <alignment horizontal="distributed" vertical="center" justifyLastLine="1"/>
    </xf>
  </cellXfs>
  <cellStyles count="3">
    <cellStyle name="標準" xfId="0" builtinId="0"/>
    <cellStyle name="標準 2" xfId="2" xr:uid="{00000000-0005-0000-0000-000001000000}"/>
    <cellStyle name="標準_第31回北信越サッカー参加申込(2)" xfId="1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381000</xdr:rowOff>
        </xdr:from>
        <xdr:to>
          <xdr:col>3</xdr:col>
          <xdr:colOff>47625</xdr:colOff>
          <xdr:row>32</xdr:row>
          <xdr:rowOff>19050</xdr:rowOff>
        </xdr:to>
        <xdr:pic>
          <xdr:nvPicPr>
            <xdr:cNvPr id="13313" name="Picture 1">
              <a:extLs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5:$N$32" spid="_x0000_s135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064000"/>
              <a:ext cx="873125" cy="7210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396875</xdr:rowOff>
        </xdr:from>
        <xdr:to>
          <xdr:col>3</xdr:col>
          <xdr:colOff>47625</xdr:colOff>
          <xdr:row>32</xdr:row>
          <xdr:rowOff>19049</xdr:rowOff>
        </xdr:to>
        <xdr:pic>
          <xdr:nvPicPr>
            <xdr:cNvPr id="6649" name="Picture 1">
              <a:extLst>
                <a:ext uri="{FF2B5EF4-FFF2-40B4-BE49-F238E27FC236}">
                  <a16:creationId xmlns:a16="http://schemas.microsoft.com/office/drawing/2014/main" id="{00000000-0008-0000-0200-0000F919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5:$N$32" spid="_x0000_s68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079875"/>
              <a:ext cx="873125" cy="71945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400050</xdr:rowOff>
        </xdr:from>
        <xdr:to>
          <xdr:col>3</xdr:col>
          <xdr:colOff>47625</xdr:colOff>
          <xdr:row>32</xdr:row>
          <xdr:rowOff>19050</xdr:rowOff>
        </xdr:to>
        <xdr:pic>
          <xdr:nvPicPr>
            <xdr:cNvPr id="6822" name="Picture 1">
              <a:extLst>
                <a:ext uri="{FF2B5EF4-FFF2-40B4-BE49-F238E27FC236}">
                  <a16:creationId xmlns:a16="http://schemas.microsoft.com/office/drawing/2014/main" id="{94523172-FB64-4B36-988E-BC0699B6DA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5:$N$32" spid="_x0000_s68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429125"/>
              <a:ext cx="876300" cy="7077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3</xdr:col>
          <xdr:colOff>47625</xdr:colOff>
          <xdr:row>32</xdr:row>
          <xdr:rowOff>9525</xdr:rowOff>
        </xdr:to>
        <xdr:pic>
          <xdr:nvPicPr>
            <xdr:cNvPr id="5606" name="Picture 1">
              <a:extLst>
                <a:ext uri="{FF2B5EF4-FFF2-40B4-BE49-F238E27FC236}">
                  <a16:creationId xmlns:a16="http://schemas.microsoft.com/office/drawing/2014/main" id="{00000000-0008-0000-0400-0000E61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5:$N$32" spid="_x0000_s57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552825"/>
              <a:ext cx="876300" cy="7038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</xdr:col>
          <xdr:colOff>0</xdr:colOff>
          <xdr:row>29</xdr:row>
          <xdr:rowOff>9525</xdr:rowOff>
        </xdr:to>
        <xdr:pic>
          <xdr:nvPicPr>
            <xdr:cNvPr id="9217" name="Picture 1">
              <a:extLs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12:$S$29" spid="_x0000_s95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695700"/>
              <a:ext cx="904875" cy="5667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0</xdr:rowOff>
        </xdr:from>
        <xdr:to>
          <xdr:col>5</xdr:col>
          <xdr:colOff>333375</xdr:colOff>
          <xdr:row>10</xdr:row>
          <xdr:rowOff>9525</xdr:rowOff>
        </xdr:to>
        <xdr:pic>
          <xdr:nvPicPr>
            <xdr:cNvPr id="9218" name="Picture 2">
              <a:extLs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9:$S$10" spid="_x0000_s952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466975" y="2686050"/>
              <a:ext cx="638175" cy="638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1</xdr:row>
      <xdr:rowOff>66675</xdr:rowOff>
    </xdr:from>
    <xdr:to>
      <xdr:col>12</xdr:col>
      <xdr:colOff>447675</xdr:colOff>
      <xdr:row>1</xdr:row>
      <xdr:rowOff>276225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229350" y="390525"/>
          <a:ext cx="219075" cy="2095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6</xdr:row>
      <xdr:rowOff>57150</xdr:rowOff>
    </xdr:from>
    <xdr:to>
      <xdr:col>7</xdr:col>
      <xdr:colOff>219075</xdr:colOff>
      <xdr:row>6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381375" y="2000250"/>
          <a:ext cx="219075" cy="2095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6</xdr:row>
      <xdr:rowOff>66675</xdr:rowOff>
    </xdr:from>
    <xdr:to>
      <xdr:col>13</xdr:col>
      <xdr:colOff>219075</xdr:colOff>
      <xdr:row>6</xdr:row>
      <xdr:rowOff>276225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524625" y="2009775"/>
          <a:ext cx="219075" cy="2095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7</xdr:row>
      <xdr:rowOff>57150</xdr:rowOff>
    </xdr:from>
    <xdr:to>
      <xdr:col>2</xdr:col>
      <xdr:colOff>314325</xdr:colOff>
      <xdr:row>7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57250" y="2324100"/>
          <a:ext cx="219075" cy="2095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104776</xdr:colOff>
      <xdr:row>9</xdr:row>
      <xdr:rowOff>38100</xdr:rowOff>
    </xdr:from>
    <xdr:to>
      <xdr:col>7</xdr:col>
      <xdr:colOff>495300</xdr:colOff>
      <xdr:row>9</xdr:row>
      <xdr:rowOff>304800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3486151" y="2952750"/>
          <a:ext cx="390524" cy="2667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26</xdr:row>
      <xdr:rowOff>171450</xdr:rowOff>
    </xdr:from>
    <xdr:to>
      <xdr:col>17</xdr:col>
      <xdr:colOff>76200</xdr:colOff>
      <xdr:row>29</xdr:row>
      <xdr:rowOff>19050</xdr:rowOff>
    </xdr:to>
    <xdr:sp macro="" textlink="">
      <xdr:nvSpPr>
        <xdr:cNvPr id="7675" name="AutoShape 1">
          <a:extLst>
            <a:ext uri="{FF2B5EF4-FFF2-40B4-BE49-F238E27FC236}">
              <a16:creationId xmlns:a16="http://schemas.microsoft.com/office/drawing/2014/main" id="{00000000-0008-0000-0500-0000FB1D0000}"/>
            </a:ext>
          </a:extLst>
        </xdr:cNvPr>
        <xdr:cNvSpPr>
          <a:spLocks noChangeArrowheads="1"/>
        </xdr:cNvSpPr>
      </xdr:nvSpPr>
      <xdr:spPr bwMode="auto">
        <a:xfrm>
          <a:off x="7200900" y="7181850"/>
          <a:ext cx="4429125" cy="1314450"/>
        </a:xfrm>
        <a:prstGeom prst="foldedCorner">
          <a:avLst>
            <a:gd name="adj" fmla="val 92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9525</xdr:colOff>
          <xdr:row>11</xdr:row>
          <xdr:rowOff>9525</xdr:rowOff>
        </xdr:to>
        <xdr:pic>
          <xdr:nvPicPr>
            <xdr:cNvPr id="2069" name="Picture 5">
              <a:extLs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1" spid="_x0000_s25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43250" y="2505075"/>
              <a:ext cx="514350" cy="352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9525</xdr:colOff>
          <xdr:row>12</xdr:row>
          <xdr:rowOff>9525</xdr:rowOff>
        </xdr:to>
        <xdr:pic>
          <xdr:nvPicPr>
            <xdr:cNvPr id="2070" name="Picture 6">
              <a:extLs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2" spid="_x0000_s25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43250" y="2847975"/>
              <a:ext cx="514350" cy="352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3</xdr:col>
          <xdr:colOff>19050</xdr:colOff>
          <xdr:row>31</xdr:row>
          <xdr:rowOff>0</xdr:rowOff>
        </xdr:to>
        <xdr:pic>
          <xdr:nvPicPr>
            <xdr:cNvPr id="2071" name="Picture 11">
              <a:extLs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4:$N$31" spid="_x0000_s252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3629025"/>
              <a:ext cx="971550" cy="7200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76"/>
  <sheetViews>
    <sheetView showGridLines="0" showOutlineSymbols="0" zoomScaleNormal="87" workbookViewId="0">
      <selection activeCell="P14" sqref="P14"/>
    </sheetView>
  </sheetViews>
  <sheetFormatPr defaultColWidth="10.6640625" defaultRowHeight="14.25" x14ac:dyDescent="0.15"/>
  <cols>
    <col min="1" max="1" width="7.33203125" style="157" bestFit="1" customWidth="1"/>
    <col min="2" max="2" width="9.5546875" style="119" customWidth="1"/>
    <col min="3" max="3" width="6.6640625" style="119" customWidth="1"/>
    <col min="4" max="4" width="1.6640625" style="119" customWidth="1"/>
    <col min="5" max="5" width="6.6640625" style="119" customWidth="1"/>
    <col min="6" max="6" width="1.6640625" style="119" customWidth="1"/>
    <col min="7" max="7" width="6.6640625" style="119" customWidth="1"/>
    <col min="8" max="8" width="1.6640625" style="119" customWidth="1"/>
    <col min="9" max="9" width="6.6640625" style="119" customWidth="1"/>
    <col min="10" max="11" width="2.109375" style="119" customWidth="1"/>
    <col min="12" max="13" width="4.44140625" style="119" bestFit="1" customWidth="1"/>
    <col min="14" max="14" width="11.21875" style="119" customWidth="1"/>
    <col min="15" max="15" width="15.33203125" style="119" customWidth="1"/>
    <col min="16" max="16" width="7.33203125" style="119" customWidth="1"/>
    <col min="17" max="20" width="7.33203125" style="119" hidden="1" customWidth="1"/>
    <col min="21" max="21" width="7.33203125" style="119" customWidth="1"/>
    <col min="22" max="22" width="9.109375" style="119" bestFit="1" customWidth="1"/>
    <col min="23" max="23" width="13.109375" style="119" customWidth="1"/>
    <col min="24" max="16384" width="10.6640625" style="119"/>
  </cols>
  <sheetData>
    <row r="1" spans="1:28" ht="36.75" customHeight="1" x14ac:dyDescent="0.2">
      <c r="B1" s="217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118"/>
      <c r="W1" s="118"/>
    </row>
    <row r="2" spans="1:28" s="121" customFormat="1" ht="28.5" customHeight="1" thickBot="1" x14ac:dyDescent="0.2">
      <c r="A2" s="158"/>
      <c r="B2" s="120" t="s">
        <v>1</v>
      </c>
      <c r="M2" s="215" t="str">
        <f>IF(COUNTA($U$4:$U$21)=0,"（注意） キャプテンに「１」を入力してください。","")</f>
        <v>（注意） キャプテンに「１」を入力してください。</v>
      </c>
      <c r="N2" s="216"/>
      <c r="O2" s="216"/>
      <c r="P2" s="216"/>
      <c r="Q2" s="216"/>
      <c r="R2" s="216"/>
      <c r="S2" s="219" t="s">
        <v>2</v>
      </c>
      <c r="T2" s="220"/>
      <c r="V2" s="149" t="s">
        <v>3</v>
      </c>
      <c r="W2" s="171" t="s">
        <v>4</v>
      </c>
    </row>
    <row r="3" spans="1:28" s="121" customFormat="1" ht="36.75" thickBot="1" x14ac:dyDescent="0.2">
      <c r="A3" s="158"/>
      <c r="B3" s="122" t="s">
        <v>5</v>
      </c>
      <c r="C3" s="178" t="s">
        <v>250</v>
      </c>
      <c r="D3" s="123"/>
      <c r="E3" s="178" t="s">
        <v>6</v>
      </c>
      <c r="F3" s="213" t="s">
        <v>7</v>
      </c>
      <c r="G3" s="214"/>
      <c r="H3" s="123"/>
      <c r="I3" s="123"/>
      <c r="J3" s="123"/>
      <c r="K3" s="123"/>
      <c r="L3" s="124" t="s">
        <v>8</v>
      </c>
      <c r="M3" s="124" t="s">
        <v>9</v>
      </c>
      <c r="N3" s="124" t="s">
        <v>10</v>
      </c>
      <c r="O3" s="124" t="s">
        <v>11</v>
      </c>
      <c r="P3" s="124" t="s">
        <v>12</v>
      </c>
      <c r="Q3" s="124" t="s">
        <v>13</v>
      </c>
      <c r="R3" s="124" t="s">
        <v>14</v>
      </c>
      <c r="S3" s="124" t="s">
        <v>15</v>
      </c>
      <c r="T3" s="124" t="s">
        <v>16</v>
      </c>
      <c r="U3" s="125" t="s">
        <v>17</v>
      </c>
      <c r="V3" s="125" t="s">
        <v>18</v>
      </c>
      <c r="W3" s="125" t="s">
        <v>19</v>
      </c>
    </row>
    <row r="4" spans="1:28" s="121" customFormat="1" ht="15" customHeight="1" thickBot="1" x14ac:dyDescent="0.2">
      <c r="A4" s="158"/>
      <c r="B4" s="122" t="s">
        <v>20</v>
      </c>
      <c r="C4" s="178"/>
      <c r="D4" s="221" t="s">
        <v>21</v>
      </c>
      <c r="E4" s="222"/>
      <c r="F4" s="222"/>
      <c r="G4" s="222"/>
      <c r="H4" s="222"/>
      <c r="I4" s="222"/>
      <c r="J4" s="222"/>
      <c r="K4" s="151"/>
      <c r="L4" s="179"/>
      <c r="M4" s="178"/>
      <c r="N4" s="180"/>
      <c r="O4" s="180"/>
      <c r="P4" s="178"/>
      <c r="Q4" s="178"/>
      <c r="R4" s="178"/>
      <c r="S4" s="178"/>
      <c r="T4" s="178"/>
      <c r="U4" s="178"/>
      <c r="V4" s="186"/>
      <c r="W4" s="181"/>
      <c r="X4" s="149"/>
      <c r="Y4" s="149"/>
      <c r="Z4" s="149"/>
      <c r="AA4" s="149"/>
      <c r="AB4" s="149"/>
    </row>
    <row r="5" spans="1:28" s="121" customFormat="1" x14ac:dyDescent="0.15">
      <c r="A5" s="158"/>
      <c r="B5" s="122" t="s">
        <v>22</v>
      </c>
      <c r="C5" s="178"/>
      <c r="D5" s="221" t="s">
        <v>23</v>
      </c>
      <c r="E5" s="222"/>
      <c r="F5" s="222"/>
      <c r="G5" s="222"/>
      <c r="H5" s="222"/>
      <c r="I5" s="222"/>
      <c r="J5" s="222"/>
      <c r="K5" s="151"/>
      <c r="L5" s="179"/>
      <c r="M5" s="178"/>
      <c r="N5" s="180"/>
      <c r="O5" s="180"/>
      <c r="P5" s="178"/>
      <c r="Q5" s="178"/>
      <c r="R5" s="178"/>
      <c r="S5" s="178"/>
      <c r="T5" s="178"/>
      <c r="U5" s="178"/>
      <c r="V5" s="186"/>
      <c r="W5" s="181"/>
    </row>
    <row r="6" spans="1:28" s="121" customFormat="1" x14ac:dyDescent="0.15">
      <c r="A6" s="158"/>
      <c r="B6" s="122" t="s">
        <v>24</v>
      </c>
      <c r="C6" s="207"/>
      <c r="D6" s="210"/>
      <c r="E6" s="210"/>
      <c r="F6" s="208"/>
      <c r="G6" s="170"/>
      <c r="H6" s="172"/>
      <c r="I6" s="172"/>
      <c r="J6" s="172"/>
      <c r="K6" s="152"/>
      <c r="L6" s="179"/>
      <c r="M6" s="178"/>
      <c r="N6" s="180"/>
      <c r="O6" s="180"/>
      <c r="P6" s="178"/>
      <c r="Q6" s="178"/>
      <c r="R6" s="178"/>
      <c r="S6" s="178"/>
      <c r="T6" s="178"/>
      <c r="U6" s="178"/>
      <c r="V6" s="186"/>
      <c r="W6" s="181"/>
    </row>
    <row r="7" spans="1:28" s="121" customFormat="1" x14ac:dyDescent="0.15">
      <c r="A7" s="158"/>
      <c r="B7" s="122" t="s">
        <v>25</v>
      </c>
      <c r="C7" s="207"/>
      <c r="D7" s="210"/>
      <c r="E7" s="210"/>
      <c r="F7" s="208"/>
      <c r="G7" s="170"/>
      <c r="H7" s="172"/>
      <c r="I7" s="172"/>
      <c r="J7" s="172"/>
      <c r="K7" s="152"/>
      <c r="L7" s="179"/>
      <c r="M7" s="178"/>
      <c r="N7" s="180"/>
      <c r="O7" s="180"/>
      <c r="P7" s="178"/>
      <c r="Q7" s="178"/>
      <c r="R7" s="178"/>
      <c r="S7" s="178"/>
      <c r="T7" s="178"/>
      <c r="U7" s="178"/>
      <c r="V7" s="186"/>
      <c r="W7" s="181"/>
    </row>
    <row r="8" spans="1:28" s="121" customFormat="1" x14ac:dyDescent="0.15">
      <c r="A8" s="158"/>
      <c r="B8" s="122" t="s">
        <v>26</v>
      </c>
      <c r="C8" s="182"/>
      <c r="D8" s="126" t="s">
        <v>27</v>
      </c>
      <c r="E8" s="182"/>
      <c r="F8" s="126" t="s">
        <v>27</v>
      </c>
      <c r="G8" s="182"/>
      <c r="H8" s="123"/>
      <c r="I8" s="123"/>
      <c r="J8" s="123"/>
      <c r="K8" s="123"/>
      <c r="L8" s="179"/>
      <c r="M8" s="178"/>
      <c r="N8" s="180"/>
      <c r="O8" s="180"/>
      <c r="P8" s="178"/>
      <c r="Q8" s="178"/>
      <c r="R8" s="178"/>
      <c r="S8" s="178"/>
      <c r="T8" s="178"/>
      <c r="U8" s="178"/>
      <c r="V8" s="186"/>
      <c r="W8" s="181"/>
    </row>
    <row r="9" spans="1:28" s="121" customFormat="1" ht="15" thickBot="1" x14ac:dyDescent="0.2">
      <c r="A9" s="158"/>
      <c r="B9" s="122" t="s">
        <v>28</v>
      </c>
      <c r="C9" s="182"/>
      <c r="D9" s="126" t="s">
        <v>27</v>
      </c>
      <c r="E9" s="182"/>
      <c r="F9" s="126" t="s">
        <v>27</v>
      </c>
      <c r="G9" s="182"/>
      <c r="H9" s="123"/>
      <c r="I9" s="123"/>
      <c r="J9" s="123"/>
      <c r="K9" s="123"/>
      <c r="L9" s="179"/>
      <c r="M9" s="178"/>
      <c r="N9" s="180"/>
      <c r="O9" s="180"/>
      <c r="P9" s="178"/>
      <c r="Q9" s="178"/>
      <c r="R9" s="178"/>
      <c r="S9" s="178"/>
      <c r="T9" s="178"/>
      <c r="U9" s="178"/>
      <c r="V9" s="186"/>
      <c r="W9" s="181"/>
    </row>
    <row r="10" spans="1:28" s="121" customFormat="1" ht="15" thickBot="1" x14ac:dyDescent="0.2">
      <c r="A10" s="158"/>
      <c r="B10" s="122" t="s">
        <v>29</v>
      </c>
      <c r="C10" s="182"/>
      <c r="D10" s="126" t="s">
        <v>27</v>
      </c>
      <c r="E10" s="182"/>
      <c r="F10" s="123"/>
      <c r="G10" s="123"/>
      <c r="H10" s="123"/>
      <c r="I10" s="123"/>
      <c r="J10" s="123"/>
      <c r="K10" s="123"/>
      <c r="L10" s="179"/>
      <c r="M10" s="178"/>
      <c r="N10" s="180"/>
      <c r="O10" s="180"/>
      <c r="P10" s="178"/>
      <c r="Q10" s="178"/>
      <c r="R10" s="178"/>
      <c r="S10" s="178"/>
      <c r="T10" s="178"/>
      <c r="U10" s="178"/>
      <c r="V10" s="186"/>
      <c r="W10" s="181"/>
    </row>
    <row r="11" spans="1:28" s="121" customFormat="1" x14ac:dyDescent="0.15">
      <c r="A11" s="205" t="s">
        <v>30</v>
      </c>
      <c r="B11" s="122" t="s">
        <v>31</v>
      </c>
      <c r="C11" s="209"/>
      <c r="D11" s="210"/>
      <c r="E11" s="210"/>
      <c r="F11" s="210"/>
      <c r="G11" s="210"/>
      <c r="H11" s="208"/>
      <c r="I11" s="123"/>
      <c r="J11" s="123"/>
      <c r="K11" s="123"/>
      <c r="L11" s="179"/>
      <c r="M11" s="178"/>
      <c r="N11" s="180"/>
      <c r="O11" s="180"/>
      <c r="P11" s="178"/>
      <c r="Q11" s="178"/>
      <c r="R11" s="178"/>
      <c r="S11" s="178"/>
      <c r="T11" s="178"/>
      <c r="U11" s="178"/>
      <c r="V11" s="186"/>
      <c r="W11" s="181"/>
    </row>
    <row r="12" spans="1:28" s="121" customFormat="1" ht="15" thickBot="1" x14ac:dyDescent="0.2">
      <c r="A12" s="205"/>
      <c r="B12" s="122" t="s">
        <v>32</v>
      </c>
      <c r="C12" s="207"/>
      <c r="D12" s="208"/>
      <c r="E12" s="123"/>
      <c r="F12" s="123"/>
      <c r="G12" s="123"/>
      <c r="H12" s="123"/>
      <c r="I12" s="123"/>
      <c r="J12" s="123"/>
      <c r="K12" s="123"/>
      <c r="L12" s="179"/>
      <c r="M12" s="178"/>
      <c r="N12" s="180"/>
      <c r="O12" s="180"/>
      <c r="P12" s="178"/>
      <c r="Q12" s="178"/>
      <c r="R12" s="178"/>
      <c r="S12" s="178"/>
      <c r="T12" s="178"/>
      <c r="U12" s="178"/>
      <c r="V12" s="186"/>
      <c r="W12" s="181"/>
    </row>
    <row r="13" spans="1:28" s="121" customFormat="1" ht="15" customHeight="1" thickBot="1" x14ac:dyDescent="0.2">
      <c r="A13" s="206"/>
      <c r="B13" s="122" t="s">
        <v>33</v>
      </c>
      <c r="C13" s="207"/>
      <c r="D13" s="208"/>
      <c r="E13" s="178"/>
      <c r="F13" s="213" t="s">
        <v>34</v>
      </c>
      <c r="G13" s="214"/>
      <c r="H13" s="214"/>
      <c r="I13" s="214"/>
      <c r="J13" s="214"/>
      <c r="K13" s="123"/>
      <c r="L13" s="179"/>
      <c r="M13" s="178"/>
      <c r="N13" s="180"/>
      <c r="O13" s="180"/>
      <c r="P13" s="178"/>
      <c r="Q13" s="178"/>
      <c r="R13" s="178"/>
      <c r="S13" s="178"/>
      <c r="T13" s="178"/>
      <c r="U13" s="178"/>
      <c r="V13" s="186"/>
      <c r="W13" s="181"/>
    </row>
    <row r="14" spans="1:28" s="121" customFormat="1" ht="15" thickBot="1" x14ac:dyDescent="0.2">
      <c r="A14" s="183"/>
      <c r="B14" s="122" t="s">
        <v>35</v>
      </c>
      <c r="C14" s="207"/>
      <c r="D14" s="208"/>
      <c r="E14" s="178"/>
      <c r="F14" s="213" t="s">
        <v>34</v>
      </c>
      <c r="G14" s="214"/>
      <c r="H14" s="214"/>
      <c r="I14" s="214"/>
      <c r="J14" s="214"/>
      <c r="K14" s="123"/>
      <c r="L14" s="179"/>
      <c r="M14" s="178"/>
      <c r="N14" s="180"/>
      <c r="O14" s="180"/>
      <c r="P14" s="178"/>
      <c r="Q14" s="178"/>
      <c r="R14" s="178"/>
      <c r="S14" s="178"/>
      <c r="T14" s="178"/>
      <c r="U14" s="178"/>
      <c r="V14" s="186"/>
      <c r="W14" s="181"/>
    </row>
    <row r="15" spans="1:28" s="121" customFormat="1" ht="15" thickBot="1" x14ac:dyDescent="0.2">
      <c r="A15" s="183"/>
      <c r="B15" s="122" t="s">
        <v>36</v>
      </c>
      <c r="C15" s="207"/>
      <c r="D15" s="208"/>
      <c r="E15" s="178"/>
      <c r="F15" s="225" t="s">
        <v>249</v>
      </c>
      <c r="G15" s="226"/>
      <c r="H15" s="226"/>
      <c r="I15" s="226"/>
      <c r="J15" s="226"/>
      <c r="K15" s="227"/>
      <c r="L15" s="179"/>
      <c r="M15" s="178"/>
      <c r="N15" s="180"/>
      <c r="O15" s="180"/>
      <c r="P15" s="178"/>
      <c r="Q15" s="178"/>
      <c r="R15" s="178"/>
      <c r="S15" s="178"/>
      <c r="T15" s="178"/>
      <c r="U15" s="178"/>
      <c r="V15" s="186"/>
      <c r="W15" s="181"/>
    </row>
    <row r="16" spans="1:28" s="121" customFormat="1" ht="15" thickBot="1" x14ac:dyDescent="0.2">
      <c r="A16" s="183"/>
      <c r="B16" s="122" t="s">
        <v>37</v>
      </c>
      <c r="C16" s="207"/>
      <c r="D16" s="208"/>
      <c r="E16" s="178"/>
      <c r="F16" s="213" t="s">
        <v>38</v>
      </c>
      <c r="G16" s="214"/>
      <c r="H16" s="214"/>
      <c r="I16" s="214"/>
      <c r="J16" s="214"/>
      <c r="K16" s="152"/>
      <c r="L16" s="179"/>
      <c r="M16" s="178"/>
      <c r="N16" s="180"/>
      <c r="O16" s="180"/>
      <c r="P16" s="178"/>
      <c r="Q16" s="178"/>
      <c r="R16" s="178"/>
      <c r="S16" s="178"/>
      <c r="T16" s="178"/>
      <c r="U16" s="178"/>
      <c r="V16" s="186"/>
      <c r="W16" s="181"/>
    </row>
    <row r="17" spans="1:23" s="121" customFormat="1" ht="15" thickBot="1" x14ac:dyDescent="0.2">
      <c r="A17" s="158"/>
      <c r="B17" s="123"/>
      <c r="C17" s="211" t="s">
        <v>39</v>
      </c>
      <c r="D17" s="212"/>
      <c r="E17" s="223" t="s">
        <v>40</v>
      </c>
      <c r="F17" s="224"/>
      <c r="G17" s="223" t="s">
        <v>41</v>
      </c>
      <c r="H17" s="224"/>
      <c r="I17" s="223" t="s">
        <v>42</v>
      </c>
      <c r="J17" s="224"/>
      <c r="K17" s="152"/>
      <c r="L17" s="179"/>
      <c r="M17" s="178"/>
      <c r="N17" s="180"/>
      <c r="O17" s="180"/>
      <c r="P17" s="178"/>
      <c r="Q17" s="178"/>
      <c r="R17" s="178"/>
      <c r="S17" s="178"/>
      <c r="T17" s="178"/>
      <c r="U17" s="178"/>
      <c r="V17" s="186"/>
      <c r="W17" s="181"/>
    </row>
    <row r="18" spans="1:23" s="121" customFormat="1" ht="15" thickBot="1" x14ac:dyDescent="0.2">
      <c r="A18" s="158"/>
      <c r="B18" s="122" t="s">
        <v>43</v>
      </c>
      <c r="C18" s="207"/>
      <c r="D18" s="208"/>
      <c r="E18" s="207"/>
      <c r="F18" s="208"/>
      <c r="G18" s="207"/>
      <c r="H18" s="208"/>
      <c r="I18" s="207"/>
      <c r="J18" s="208"/>
      <c r="K18" s="153"/>
      <c r="L18" s="179"/>
      <c r="M18" s="178"/>
      <c r="N18" s="180"/>
      <c r="O18" s="180"/>
      <c r="P18" s="178"/>
      <c r="Q18" s="178"/>
      <c r="R18" s="178"/>
      <c r="S18" s="178"/>
      <c r="T18" s="178"/>
      <c r="U18" s="178"/>
      <c r="V18" s="186"/>
      <c r="W18" s="181"/>
    </row>
    <row r="19" spans="1:23" s="121" customFormat="1" ht="15" thickBot="1" x14ac:dyDescent="0.2">
      <c r="A19" s="158"/>
      <c r="B19" s="122" t="s">
        <v>44</v>
      </c>
      <c r="C19" s="207"/>
      <c r="D19" s="208"/>
      <c r="E19" s="207"/>
      <c r="F19" s="208"/>
      <c r="G19" s="207"/>
      <c r="H19" s="208"/>
      <c r="I19" s="207"/>
      <c r="J19" s="208"/>
      <c r="K19" s="153"/>
      <c r="L19" s="179"/>
      <c r="M19" s="178"/>
      <c r="N19" s="180"/>
      <c r="O19" s="180"/>
      <c r="P19" s="178"/>
      <c r="Q19" s="178"/>
      <c r="R19" s="178"/>
      <c r="S19" s="178"/>
      <c r="T19" s="178"/>
      <c r="U19" s="178"/>
      <c r="V19" s="186"/>
      <c r="W19" s="181"/>
    </row>
    <row r="20" spans="1:23" s="121" customFormat="1" ht="15" thickBot="1" x14ac:dyDescent="0.2">
      <c r="A20" s="158"/>
      <c r="B20" s="122" t="s">
        <v>45</v>
      </c>
      <c r="C20" s="207"/>
      <c r="D20" s="208"/>
      <c r="E20" s="207"/>
      <c r="F20" s="208"/>
      <c r="G20" s="207"/>
      <c r="H20" s="208"/>
      <c r="I20" s="207"/>
      <c r="J20" s="208"/>
      <c r="K20" s="153"/>
      <c r="L20" s="179"/>
      <c r="M20" s="178"/>
      <c r="N20" s="180"/>
      <c r="O20" s="180"/>
      <c r="P20" s="178"/>
      <c r="Q20" s="178"/>
      <c r="R20" s="178"/>
      <c r="S20" s="178"/>
      <c r="T20" s="178"/>
      <c r="U20" s="178"/>
      <c r="V20" s="186"/>
      <c r="W20" s="181"/>
    </row>
    <row r="21" spans="1:23" s="121" customFormat="1" ht="15" thickBot="1" x14ac:dyDescent="0.2">
      <c r="A21" s="158"/>
      <c r="C21" s="127" t="str">
        <f>IF(AND(COUNTIF($C$18:$J$18,"黒")=0,COUNTIF($C$18:$J$18,"黒色")=0,COUNTIF($C$18:$J$18,"紺")=0,COUNTIF($C$18:$J$18,"紺色")=0,COUNTIF($C$18:$J$18,"ネイビー")=0),"","（注意） シャツに黒・紺色は使えません。")</f>
        <v/>
      </c>
      <c r="L21" s="179"/>
      <c r="M21" s="178"/>
      <c r="N21" s="180"/>
      <c r="O21" s="180"/>
      <c r="P21" s="178"/>
      <c r="Q21" s="178"/>
      <c r="R21" s="178"/>
      <c r="S21" s="178"/>
      <c r="T21" s="178"/>
      <c r="U21" s="178"/>
      <c r="V21" s="186"/>
      <c r="W21" s="184"/>
    </row>
    <row r="22" spans="1:23" s="121" customFormat="1" ht="12" x14ac:dyDescent="0.15">
      <c r="A22" s="158"/>
      <c r="C22" s="237" t="str">
        <f>IF(AND(C18&lt;&gt;E18,C18&lt;&gt;G18,C18&lt;&gt;I18,E18&lt;&gt;G18,E18&lt;&gt;I18,G18&lt;&gt;I18)=TRUE,"","（注意） "&amp;B18&amp;"が重複しています。")</f>
        <v>（注意） シャツの色が重複しています。</v>
      </c>
      <c r="D22" s="238"/>
      <c r="E22" s="238"/>
      <c r="F22" s="238"/>
      <c r="G22" s="238"/>
      <c r="H22" s="238"/>
      <c r="I22" s="238"/>
      <c r="J22" s="238"/>
      <c r="K22" s="154"/>
      <c r="L22" s="241" t="s">
        <v>46</v>
      </c>
      <c r="M22" s="242"/>
      <c r="N22" s="243"/>
      <c r="O22" s="228"/>
      <c r="P22" s="229"/>
      <c r="Q22" s="229"/>
      <c r="R22" s="229"/>
      <c r="S22" s="229"/>
      <c r="T22" s="229"/>
      <c r="U22" s="230"/>
    </row>
    <row r="23" spans="1:23" s="121" customFormat="1" ht="12" x14ac:dyDescent="0.15">
      <c r="A23" s="158"/>
      <c r="C23" s="237" t="str">
        <f>IF(AND(C19&lt;&gt;E19,C19&lt;&gt;G19,C19&lt;&gt;I19,E19&lt;&gt;G19,E19&lt;&gt;I19,G19&lt;&gt;I19)=TRUE,"","（注意） "&amp;B19&amp;"が重複しています。")</f>
        <v>（注意） ショーツの色が重複しています。</v>
      </c>
      <c r="D23" s="238"/>
      <c r="E23" s="238"/>
      <c r="F23" s="238"/>
      <c r="G23" s="238"/>
      <c r="H23" s="238"/>
      <c r="I23" s="238"/>
      <c r="J23" s="238"/>
      <c r="K23" s="154"/>
      <c r="L23" s="242"/>
      <c r="M23" s="242"/>
      <c r="N23" s="243"/>
      <c r="O23" s="231"/>
      <c r="P23" s="232"/>
      <c r="Q23" s="232"/>
      <c r="R23" s="232"/>
      <c r="S23" s="232"/>
      <c r="T23" s="232"/>
      <c r="U23" s="233"/>
    </row>
    <row r="24" spans="1:23" s="121" customFormat="1" ht="52.5" customHeight="1" thickBot="1" x14ac:dyDescent="0.2">
      <c r="A24" s="158"/>
      <c r="C24" s="239" t="str">
        <f>IF(AND(C20&lt;&gt;E20,C20&lt;&gt;G20,C20&lt;&gt;I20,E20&lt;&gt;G20,E20&lt;&gt;I20,G20&lt;&gt;I20)=TRUE,"","（注意） "&amp;B20&amp;"が重複しています。")</f>
        <v>（注意） ソックスの色が重複しています。</v>
      </c>
      <c r="D24" s="240"/>
      <c r="E24" s="240"/>
      <c r="F24" s="240"/>
      <c r="G24" s="240"/>
      <c r="H24" s="240"/>
      <c r="I24" s="240"/>
      <c r="J24" s="240"/>
      <c r="K24" s="154"/>
      <c r="L24" s="244" t="str">
        <f>IF(O22="","必ず、記入して下さい。","")</f>
        <v>必ず、記入して下さい。</v>
      </c>
      <c r="M24" s="244"/>
      <c r="N24" s="245"/>
      <c r="O24" s="234"/>
      <c r="P24" s="235"/>
      <c r="Q24" s="235"/>
      <c r="R24" s="235"/>
      <c r="S24" s="235"/>
      <c r="T24" s="235"/>
      <c r="U24" s="236"/>
    </row>
    <row r="25" spans="1:23" s="121" customFormat="1" ht="14.25" customHeight="1" x14ac:dyDescent="0.15">
      <c r="A25" s="158"/>
    </row>
    <row r="26" spans="1:23" s="121" customFormat="1" ht="14.25" customHeight="1" x14ac:dyDescent="0.15">
      <c r="A26" s="158"/>
      <c r="L26" s="119"/>
      <c r="M26" s="119"/>
      <c r="N26" s="119"/>
      <c r="O26" s="119"/>
      <c r="P26" s="119"/>
      <c r="Q26" s="119"/>
      <c r="R26" s="119"/>
      <c r="S26" s="119"/>
    </row>
    <row r="27" spans="1:23" s="121" customFormat="1" ht="14.25" customHeight="1" x14ac:dyDescent="0.15">
      <c r="A27" s="158"/>
      <c r="L27" s="119"/>
      <c r="M27" s="119"/>
      <c r="N27" s="119"/>
      <c r="O27" s="119"/>
      <c r="P27" s="119"/>
      <c r="Q27" s="119"/>
      <c r="R27" s="119"/>
      <c r="S27" s="119"/>
    </row>
    <row r="28" spans="1:23" s="121" customFormat="1" ht="14.25" customHeight="1" x14ac:dyDescent="0.15">
      <c r="A28" s="158"/>
      <c r="L28" s="119"/>
      <c r="M28" s="119"/>
      <c r="N28" s="119"/>
      <c r="O28" s="119"/>
      <c r="P28" s="119"/>
      <c r="Q28" s="119"/>
      <c r="R28" s="119"/>
      <c r="S28" s="119"/>
    </row>
    <row r="29" spans="1:23" ht="14.25" customHeight="1" x14ac:dyDescent="0.15"/>
    <row r="30" spans="1:23" x14ac:dyDescent="0.15">
      <c r="C30" s="128"/>
    </row>
    <row r="31" spans="1:23" x14ac:dyDescent="0.15">
      <c r="C31" s="128"/>
    </row>
    <row r="32" spans="1:23" x14ac:dyDescent="0.15">
      <c r="C32" s="128"/>
    </row>
    <row r="33" spans="3:3" x14ac:dyDescent="0.15">
      <c r="C33" s="128"/>
    </row>
    <row r="34" spans="3:3" x14ac:dyDescent="0.15">
      <c r="C34" s="128"/>
    </row>
    <row r="35" spans="3:3" x14ac:dyDescent="0.15">
      <c r="C35" s="128"/>
    </row>
    <row r="36" spans="3:3" x14ac:dyDescent="0.15">
      <c r="C36" s="128"/>
    </row>
    <row r="37" spans="3:3" x14ac:dyDescent="0.15">
      <c r="C37" s="128"/>
    </row>
    <row r="38" spans="3:3" x14ac:dyDescent="0.15">
      <c r="C38" s="128"/>
    </row>
    <row r="39" spans="3:3" x14ac:dyDescent="0.15">
      <c r="C39" s="128"/>
    </row>
    <row r="40" spans="3:3" x14ac:dyDescent="0.15">
      <c r="C40" s="128"/>
    </row>
    <row r="41" spans="3:3" x14ac:dyDescent="0.15">
      <c r="C41" s="128"/>
    </row>
    <row r="42" spans="3:3" x14ac:dyDescent="0.15">
      <c r="C42" s="128"/>
    </row>
    <row r="43" spans="3:3" x14ac:dyDescent="0.15">
      <c r="C43" s="128"/>
    </row>
    <row r="44" spans="3:3" x14ac:dyDescent="0.15">
      <c r="C44" s="128"/>
    </row>
    <row r="45" spans="3:3" x14ac:dyDescent="0.15">
      <c r="C45" s="128"/>
    </row>
    <row r="46" spans="3:3" x14ac:dyDescent="0.15">
      <c r="C46" s="128"/>
    </row>
    <row r="47" spans="3:3" x14ac:dyDescent="0.15">
      <c r="C47" s="128"/>
    </row>
    <row r="48" spans="3:3" x14ac:dyDescent="0.15">
      <c r="C48" s="128"/>
    </row>
    <row r="49" spans="3:3" x14ac:dyDescent="0.15">
      <c r="C49" s="128"/>
    </row>
    <row r="50" spans="3:3" x14ac:dyDescent="0.15">
      <c r="C50" s="128"/>
    </row>
    <row r="51" spans="3:3" x14ac:dyDescent="0.15">
      <c r="C51" s="128"/>
    </row>
    <row r="52" spans="3:3" x14ac:dyDescent="0.15">
      <c r="C52" s="128"/>
    </row>
    <row r="53" spans="3:3" x14ac:dyDescent="0.15">
      <c r="C53" s="128"/>
    </row>
    <row r="54" spans="3:3" x14ac:dyDescent="0.15">
      <c r="C54" s="128"/>
    </row>
    <row r="55" spans="3:3" x14ac:dyDescent="0.15">
      <c r="C55" s="128"/>
    </row>
    <row r="56" spans="3:3" x14ac:dyDescent="0.15">
      <c r="C56" s="128"/>
    </row>
    <row r="57" spans="3:3" x14ac:dyDescent="0.15">
      <c r="C57" s="128"/>
    </row>
    <row r="58" spans="3:3" x14ac:dyDescent="0.15">
      <c r="C58" s="128"/>
    </row>
    <row r="59" spans="3:3" x14ac:dyDescent="0.15">
      <c r="C59" s="128"/>
    </row>
    <row r="60" spans="3:3" x14ac:dyDescent="0.15">
      <c r="C60" s="128"/>
    </row>
    <row r="61" spans="3:3" x14ac:dyDescent="0.15">
      <c r="C61" s="128"/>
    </row>
    <row r="62" spans="3:3" x14ac:dyDescent="0.15">
      <c r="C62" s="128"/>
    </row>
    <row r="63" spans="3:3" x14ac:dyDescent="0.15">
      <c r="C63" s="128"/>
    </row>
    <row r="64" spans="3:3" x14ac:dyDescent="0.15">
      <c r="C64" s="128"/>
    </row>
    <row r="65" spans="3:3" x14ac:dyDescent="0.15">
      <c r="C65" s="128"/>
    </row>
    <row r="66" spans="3:3" x14ac:dyDescent="0.15">
      <c r="C66" s="128"/>
    </row>
    <row r="67" spans="3:3" x14ac:dyDescent="0.15">
      <c r="C67" s="128"/>
    </row>
    <row r="68" spans="3:3" x14ac:dyDescent="0.15">
      <c r="C68" s="128"/>
    </row>
    <row r="69" spans="3:3" x14ac:dyDescent="0.15">
      <c r="C69" s="128"/>
    </row>
    <row r="70" spans="3:3" x14ac:dyDescent="0.15">
      <c r="C70" s="128"/>
    </row>
    <row r="71" spans="3:3" x14ac:dyDescent="0.15">
      <c r="C71" s="128"/>
    </row>
    <row r="72" spans="3:3" x14ac:dyDescent="0.15">
      <c r="C72" s="128"/>
    </row>
    <row r="73" spans="3:3" x14ac:dyDescent="0.15">
      <c r="C73" s="128"/>
    </row>
    <row r="74" spans="3:3" x14ac:dyDescent="0.15">
      <c r="C74" s="128"/>
    </row>
    <row r="75" spans="3:3" x14ac:dyDescent="0.15">
      <c r="C75" s="128"/>
    </row>
    <row r="76" spans="3:3" x14ac:dyDescent="0.15">
      <c r="C76" s="128"/>
    </row>
  </sheetData>
  <sheetProtection formatCells="0"/>
  <mergeCells count="41">
    <mergeCell ref="O22:U24"/>
    <mergeCell ref="C13:D13"/>
    <mergeCell ref="C14:D14"/>
    <mergeCell ref="E20:F20"/>
    <mergeCell ref="C23:J23"/>
    <mergeCell ref="C24:J24"/>
    <mergeCell ref="L22:N23"/>
    <mergeCell ref="L24:N24"/>
    <mergeCell ref="C15:D15"/>
    <mergeCell ref="F16:J16"/>
    <mergeCell ref="C22:J22"/>
    <mergeCell ref="I18:J18"/>
    <mergeCell ref="I19:J19"/>
    <mergeCell ref="C18:D18"/>
    <mergeCell ref="C16:D16"/>
    <mergeCell ref="I17:J17"/>
    <mergeCell ref="M2:R2"/>
    <mergeCell ref="B1:U1"/>
    <mergeCell ref="F3:G3"/>
    <mergeCell ref="S2:T2"/>
    <mergeCell ref="E18:F18"/>
    <mergeCell ref="D4:J4"/>
    <mergeCell ref="D5:J5"/>
    <mergeCell ref="C6:F6"/>
    <mergeCell ref="G17:H17"/>
    <mergeCell ref="E17:F17"/>
    <mergeCell ref="F15:K15"/>
    <mergeCell ref="C7:F7"/>
    <mergeCell ref="A11:A13"/>
    <mergeCell ref="C20:D20"/>
    <mergeCell ref="I20:J20"/>
    <mergeCell ref="G20:H20"/>
    <mergeCell ref="C11:H11"/>
    <mergeCell ref="C12:D12"/>
    <mergeCell ref="E19:F19"/>
    <mergeCell ref="G18:H18"/>
    <mergeCell ref="G19:H19"/>
    <mergeCell ref="C19:D19"/>
    <mergeCell ref="C17:D17"/>
    <mergeCell ref="F13:J13"/>
    <mergeCell ref="F14:J14"/>
  </mergeCells>
  <phoneticPr fontId="1"/>
  <dataValidations xWindow="226" yWindow="588" count="32">
    <dataValidation imeMode="off" allowBlank="1" showInputMessage="1" showErrorMessage="1" sqref="E8:E9 C8:C10 S4:T21" xr:uid="{00000000-0002-0000-0000-000000000000}"/>
    <dataValidation type="list" imeMode="off" allowBlank="1" showInputMessage="1" showErrorMessage="1" promptTitle="ポジションの入力！" prompt="ポジションをGK,DF,MF,FWから選択し、半角大文字で入力して下さい。" sqref="M4:M21" xr:uid="{00000000-0002-0000-0000-000001000000}">
      <formula1>"GK,DF,MF,FW"</formula1>
    </dataValidation>
    <dataValidation type="list" imeMode="off" allowBlank="1" showInputMessage="1" showErrorMessage="1" promptTitle="県体予選順位！" prompt="３位決定戦をしていない場合は２チームが「３位」に、５～８位決定戦をしていない場合は４チームが「５位」になります。９位のチームは「９位」になります。" sqref="C4" xr:uid="{00000000-0002-0000-0000-000002000000}">
      <formula1>"1,2,3,4,5,6,7,8,9"</formula1>
    </dataValidation>
    <dataValidation type="textLength" imeMode="off" allowBlank="1" showInputMessage="1" showErrorMessage="1" sqref="G8:G9 E10" xr:uid="{00000000-0002-0000-0000-000003000000}">
      <formula1>4</formula1>
      <formula2>4</formula2>
    </dataValidation>
    <dataValidation type="list" imeMode="on" allowBlank="1" showInputMessage="1" showErrorMessage="1" promptTitle="コーチの種別！" prompt="中体連のチームは、教員、部活動指導員、外部指導者（ｺｰﾁ）の別を選択し、入力して下さい。_x000a__x000a_地域スポーツ団体等のチームは、空欄で構いません。" sqref="E15" xr:uid="{00000000-0002-0000-0000-000004000000}">
      <formula1>"教員,部活動指導員,外部指導者(ｺｰﾁ）"</formula1>
    </dataValidation>
    <dataValidation type="list" imeMode="off" allowBlank="1" showInputMessage="1" showErrorMessage="1" promptTitle="学年の入力！" prompt="学年を半角数字で入力して下さい。" sqref="P4:P21" xr:uid="{00000000-0002-0000-0000-000005000000}">
      <formula1>"1,2,3"</formula1>
    </dataValidation>
    <dataValidation type="list" imeMode="off" allowBlank="1" showInputMessage="1" showErrorMessage="1" sqref="U4:U21" xr:uid="{00000000-0002-0000-0000-000006000000}">
      <formula1>"1"</formula1>
    </dataValidation>
    <dataValidation imeMode="on" allowBlank="1" showInputMessage="1" showErrorMessage="1" promptTitle="氏名の入力！" prompt="姓と名の間には、スペースを必ず「ひとつだけ」入れて下さい。" sqref="N4:N21" xr:uid="{00000000-0002-0000-0000-000007000000}"/>
    <dataValidation imeMode="on" allowBlank="1" showInputMessage="1" showErrorMessage="1" promptTitle="選手氏名（ふりがな）の入力！" prompt="ふりがなを「全角ひらがな」で入力して下さい。_x000a_姓と名の間には、スペースを必ず「ひとつだけ」入れて下さい。" sqref="O4:O21" xr:uid="{00000000-0002-0000-0000-000008000000}"/>
    <dataValidation type="list" allowBlank="1" showInputMessage="1" showErrorMessage="1" sqref="E3" xr:uid="{00000000-0002-0000-0000-000009000000}">
      <formula1>"新潟,長野,富山,石川,福井"</formula1>
    </dataValidation>
    <dataValidation type="whole" imeMode="off" allowBlank="1" showInputMessage="1" showErrorMessage="1" promptTitle="番号の入力！" prompt="番号は1～99の範囲で入力できます。" sqref="L4:L21" xr:uid="{00000000-0002-0000-0000-00000A000000}">
      <formula1>1</formula1>
      <formula2>99</formula2>
    </dataValidation>
    <dataValidation imeMode="hiragana" allowBlank="1" showInputMessage="1" showErrorMessage="1" promptTitle="出身少年団" prompt="4種の時の出身少年団を入力して下さい。登録なしの場合は空欄でかまいません。全角５文字程度で入力して下さい。" sqref="V5:V21" xr:uid="{00000000-0002-0000-0000-00000B000000}"/>
    <dataValidation imeMode="on" allowBlank="1" showInputMessage="1" showErrorMessage="1" promptTitle="チーム所在地！" prompt="「石川県」は入力せず、郡市名から入力して下さい。" sqref="C11:H11" xr:uid="{00000000-0002-0000-0000-00000C000000}"/>
    <dataValidation type="list" imeMode="off" allowBlank="1" showErrorMessage="1" promptTitle="県体順位！" sqref="C5" xr:uid="{00000000-0002-0000-0000-00000D000000}">
      <formula1>"1,2,3"</formula1>
    </dataValidation>
    <dataValidation imeMode="on" allowBlank="1" showInputMessage="1" showErrorMessage="1" promptTitle="チーム名（ひらがな）を入力！" prompt="チームの正式名称をから「全角ひらがな」で入力して下さい。_x000a__x000a_（中体連チームは最後の「ちゅうがっこう」まで忘れずに入力すること。）" sqref="C6:F6" xr:uid="{00000000-0002-0000-0000-00000E000000}"/>
    <dataValidation imeMode="hiragana" operator="lessThanOrEqual" allowBlank="1" showInputMessage="1" showErrorMessage="1" promptTitle="出身少年団" prompt="4種の時の出身少年団を入力して下さい。登録なしの場合は空欄でかまいません。全角５文字程度で入力して下さい。" sqref="V4" xr:uid="{00000000-0002-0000-0000-00000F000000}"/>
    <dataValidation type="list" imeMode="on" allowBlank="1" showInputMessage="1" showErrorMessage="1" promptTitle="マネージャーの種別！" prompt="中体連のチームは、教員、部活動指導員、生徒の別を選択し、入力して下さい。_x000a__x000a_地域スポーツ団体等のチームは、マネージャーが生徒の場合のみ入力してください。" sqref="E16" xr:uid="{00000000-0002-0000-0000-000010000000}">
      <formula1>"教員,部活動指導員,生徒"</formula1>
    </dataValidation>
    <dataValidation imeMode="on" allowBlank="1" showInputMessage="1" showErrorMessage="1" promptTitle="チーム名（漢字）を入力！" prompt="チームの正式名称を「全角」で入力して下さい。_x000a__x000a_（中体連のチームは、～立から。ただし、私立中学校は「私立」とは入力しない。また、「中学校」まで忘れずに入力すること。）" sqref="C7:F7" xr:uid="{00000000-0002-0000-0000-000011000000}"/>
    <dataValidation imeMode="on" allowBlank="1" showInputMessage="1" showErrorMessage="1" promptTitle="シャツの色！" prompt="シャツに黒、紺色は使えません。_x000a__x000a_シャツの色（ＦＰ正、ＦＰ副、ＧＫ正、ＧＫ副）はすべて違う色でなければなりません。" sqref="C18:J18" xr:uid="{00000000-0002-0000-0000-000012000000}"/>
    <dataValidation imeMode="on" allowBlank="1" showInputMessage="1" showErrorMessage="1" promptTitle="ショーツの色！" prompt="ショーツの色（ＦＰ正、ＦＰ副、ＧＫ正、ＧＫ副）はすべて違う色でなければなりません。" sqref="C19:J19" xr:uid="{00000000-0002-0000-0000-000013000000}"/>
    <dataValidation imeMode="on" allowBlank="1" showInputMessage="1" showErrorMessage="1" promptTitle="ソックスの色！" prompt="ソックスの色（ＦＰ正、ＦＰ副、ＧＫ正、ＧＫ副）はすべて違う色でなければなりません。" sqref="C20:J20" xr:uid="{00000000-0002-0000-0000-000014000000}"/>
    <dataValidation imeMode="on" allowBlank="1" showInputMessage="1" showErrorMessage="1" promptTitle="校長・代表者氏名の入力！" prompt="姓と名の間には、スペースを必ず「ひとつだけ」入れて下さい。" sqref="C12:D12" xr:uid="{00000000-0002-0000-0000-000015000000}"/>
    <dataValidation imeMode="on" allowBlank="1" showInputMessage="1" showErrorMessage="1" promptTitle="監督氏名の入力！" prompt="中体連のチームは、学校の教員、校長、部活動指導員が監督になれます。_x000a__x000a_姓と名の間には、スペースを必ず「ひとつだけ」入れて下さい。" sqref="C14:D14" xr:uid="{00000000-0002-0000-0000-000016000000}"/>
    <dataValidation imeMode="on" allowBlank="1" showInputMessage="1" showErrorMessage="1" promptTitle="引率責任者氏名の入力！" prompt="引率責任者のみで登録された方は、ベンチ入りできません。ただし、監督・コーチ・マネージャーと兼ねることはできます。_x000a__x000a_姓と名の間には、スペースを必ず「ひとつだけ」入れて下さい。" sqref="C13:D13" xr:uid="{00000000-0002-0000-0000-000017000000}"/>
    <dataValidation imeMode="on" allowBlank="1" showInputMessage="1" showErrorMessage="1" promptTitle="コーチ氏名の入力！" prompt="中体連のチームは、学校の教員、部活動指導員、承認されたコーチのみ登録できます。_x000a__x000a_姓と名の間には、スペースを必ず「ひとつだけ」入れて下さい。" sqref="C15:D15" xr:uid="{00000000-0002-0000-0000-000018000000}"/>
    <dataValidation imeMode="on" allowBlank="1" showInputMessage="1" showErrorMessage="1" promptTitle="マネージャー氏名の入力！" prompt="指導者・生徒のどちらでも登録できます。_x000a__x000a_姓と名の間には、スペースを必ず「ひとつだけ」入れて下さい。" sqref="C16:D16" xr:uid="{00000000-0002-0000-0000-000019000000}"/>
    <dataValidation imeMode="off" allowBlank="1" showInputMessage="1" showErrorMessage="1" promptTitle="身長・体重の入力！" prompt="身長・体重は、半角数字で、「整数」で入力して下さい。" sqref="Q4:R21" xr:uid="{00000000-0002-0000-0000-00001A000000}"/>
    <dataValidation imeMode="on" allowBlank="1" showInputMessage="1" showErrorMessage="1" promptTitle="チーム紹介の入力！" prompt="プログラム作成用に必ず入力して下さい。" sqref="O22:U24" xr:uid="{00000000-0002-0000-0000-00001B000000}"/>
    <dataValidation type="list" imeMode="on" allowBlank="1" showInputMessage="1" showErrorMessage="1" promptTitle="監督の種別！" prompt="中体連のチームは、教員、部活動指導員の別を選択し、入力して下さい。_x000a__x000a_地域スポーツ団体等のチームは、空欄で構いません。" sqref="E14" xr:uid="{00000000-0002-0000-0000-00001C000000}">
      <formula1>"教員,部活動指導員"</formula1>
    </dataValidation>
    <dataValidation type="list" allowBlank="1" showInputMessage="1" showErrorMessage="1" sqref="A14:A16" xr:uid="{00000000-0002-0000-0000-00001D000000}">
      <formula1>"1,2,3"</formula1>
    </dataValidation>
    <dataValidation type="list" imeMode="off" allowBlank="1" showInputMessage="1" showErrorMessage="1" promptTitle="県体予選地区！" prompt="県体予選の地区を選択してください" sqref="C3" xr:uid="{D8EA3EE0-1F32-435E-B3C4-55476519C01F}">
      <formula1>"能登,北加賀,南加賀"</formula1>
    </dataValidation>
    <dataValidation type="list" imeMode="on" allowBlank="1" showInputMessage="1" showErrorMessage="1" promptTitle="引率責任者の種別！" prompt="中体連のチームは、教員、部活動指導員の別を選択し、入力して下さい。_x000a__x000a_地域スポーツ団体等のチームは、空欄で構いません。" sqref="E13" xr:uid="{C684E53F-D8FD-447E-8CF2-59C621556DFB}">
      <formula1>"教員,部活動指導員"</formula1>
    </dataValidation>
  </dataValidations>
  <printOptions horizontalCentered="1"/>
  <pageMargins left="0.5" right="0.5" top="0.5" bottom="0.5" header="0" footer="0"/>
  <pageSetup paperSize="9" scale="5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7"/>
  <sheetViews>
    <sheetView showZeros="0" topLeftCell="C1" zoomScaleNormal="100" workbookViewId="0">
      <selection activeCell="H14" sqref="H14:J14"/>
    </sheetView>
  </sheetViews>
  <sheetFormatPr defaultColWidth="8.88671875" defaultRowHeight="12.75" x14ac:dyDescent="0.2"/>
  <cols>
    <col min="1" max="1" width="10" style="2" hidden="1" customWidth="1"/>
    <col min="2" max="2" width="12.6640625" style="2" hidden="1" customWidth="1"/>
    <col min="3" max="3" width="11.109375" style="2" customWidth="1"/>
    <col min="4" max="4" width="6.6640625" style="2" customWidth="1"/>
    <col min="5" max="5" width="18.88671875" style="2" customWidth="1"/>
    <col min="6" max="6" width="5.88671875" style="2" customWidth="1"/>
    <col min="7" max="7" width="4.5546875" style="2" customWidth="1"/>
    <col min="8" max="8" width="10" style="2" customWidth="1"/>
    <col min="9" max="12" width="8.33203125" style="2" customWidth="1"/>
    <col min="13" max="13" width="8.88671875" style="2"/>
    <col min="14" max="14" width="5.88671875" style="2" customWidth="1"/>
    <col min="15" max="15" width="4.44140625" style="2" customWidth="1"/>
    <col min="16" max="16384" width="8.88671875" style="2"/>
  </cols>
  <sheetData>
    <row r="1" spans="1:15" ht="25.5" customHeight="1" thickBot="1" x14ac:dyDescent="0.25">
      <c r="C1" s="619" t="str">
        <f ca="1">"第"&amp;DBCS(FIXED((YEAR(NOW())-1900)-50-29,0,TRUE))&amp;"回北信越中学校総合競技大会　サッカー　参加申込書"</f>
        <v>第４６回北信越中学校総合競技大会　サッカー　参加申込書</v>
      </c>
      <c r="D1" s="619"/>
      <c r="E1" s="619"/>
      <c r="F1" s="619"/>
      <c r="G1" s="619"/>
      <c r="H1" s="619"/>
      <c r="I1" s="619"/>
      <c r="J1" s="619"/>
      <c r="K1" s="619"/>
      <c r="L1" s="619"/>
    </row>
    <row r="2" spans="1:15" ht="26.25" customHeight="1" x14ac:dyDescent="0.2">
      <c r="C2" s="200" t="s">
        <v>209</v>
      </c>
      <c r="D2" s="581" t="str">
        <f>IF(入力用!E3="","",入力用!E3)</f>
        <v>石川</v>
      </c>
      <c r="E2" s="582"/>
      <c r="F2" s="569" t="s">
        <v>7</v>
      </c>
      <c r="G2" s="570"/>
      <c r="H2" s="577" t="s">
        <v>210</v>
      </c>
      <c r="I2" s="577"/>
      <c r="J2" s="577"/>
      <c r="K2" s="201" t="str">
        <f>IF(F7="","",入力用!C5)</f>
        <v/>
      </c>
      <c r="L2" s="202" t="s">
        <v>108</v>
      </c>
    </row>
    <row r="3" spans="1:15" ht="11.25" customHeight="1" x14ac:dyDescent="0.2">
      <c r="C3" s="624" t="s">
        <v>211</v>
      </c>
      <c r="D3" s="578" t="s">
        <v>212</v>
      </c>
      <c r="E3" s="579"/>
      <c r="F3" s="579"/>
      <c r="G3" s="580"/>
      <c r="H3" s="628" t="s">
        <v>213</v>
      </c>
      <c r="I3" s="587" t="str">
        <f>IF(入力用!C8="","","("&amp;DBCS(入力用!C8)&amp;")"&amp;DBCS(入力用!E8)&amp;"-"&amp;DBCS(入力用!G8))</f>
        <v/>
      </c>
      <c r="J3" s="588"/>
      <c r="K3" s="588"/>
      <c r="L3" s="589"/>
    </row>
    <row r="4" spans="1:15" ht="15" customHeight="1" x14ac:dyDescent="0.2">
      <c r="C4" s="625"/>
      <c r="D4" s="571" t="str">
        <f>IF(入力用!C6="","　　　　      　　　　　　　　　　",IF(RIGHT(入力用!C6,7)="ちゅうがっこう",LEFT(入力用!C6,FIND("ちゅうがっこう",入力用!C6)-1),入力用!C6))&amp;"ちゅうがっこう"</f>
        <v>　　　　      　　　　　　　　　　ちゅうがっこう</v>
      </c>
      <c r="E4" s="467"/>
      <c r="F4" s="467"/>
      <c r="G4" s="572"/>
      <c r="H4" s="628"/>
      <c r="I4" s="590"/>
      <c r="J4" s="591"/>
      <c r="K4" s="591"/>
      <c r="L4" s="592"/>
    </row>
    <row r="5" spans="1:15" ht="11.25" customHeight="1" x14ac:dyDescent="0.2">
      <c r="C5" s="595" t="s">
        <v>214</v>
      </c>
      <c r="D5" s="573" t="str">
        <f>IF(入力用!C7="","　　　　      　　　　　　　　　　",IF(RIGHT(入力用!C7,3)="中学校",LEFT(入力用!C7,FIND("中学校",入力用!C7)-1),入力用!C7))</f>
        <v>　　　　      　　　　　　　　　　</v>
      </c>
      <c r="E5" s="574"/>
      <c r="F5" s="574"/>
      <c r="G5" s="583" t="s">
        <v>157</v>
      </c>
      <c r="H5" s="585" t="s">
        <v>116</v>
      </c>
      <c r="I5" s="593" t="str">
        <f>IF(入力用!C9="","","("&amp;DBCS(入力用!C9)&amp;")"&amp;DBCS(入力用!E9)&amp;"-"&amp;DBCS(入力用!G9))</f>
        <v/>
      </c>
      <c r="J5" s="593"/>
      <c r="K5" s="593"/>
      <c r="L5" s="594"/>
    </row>
    <row r="6" spans="1:15" ht="15" customHeight="1" x14ac:dyDescent="0.2">
      <c r="C6" s="596"/>
      <c r="D6" s="575"/>
      <c r="E6" s="576"/>
      <c r="F6" s="576"/>
      <c r="G6" s="584"/>
      <c r="H6" s="586"/>
      <c r="I6" s="593"/>
      <c r="J6" s="593"/>
      <c r="K6" s="593"/>
      <c r="L6" s="594"/>
    </row>
    <row r="7" spans="1:15" ht="26.25" customHeight="1" x14ac:dyDescent="0.2">
      <c r="C7" s="19" t="s">
        <v>215</v>
      </c>
      <c r="D7" s="606" t="str">
        <f>IF(入力用!C10="","(〒   　 -    　   )","（〒"&amp;DBCS(入力用!C10&amp;"-"&amp;入力用!E10)&amp;"）")</f>
        <v>(〒   　 -    　   )</v>
      </c>
      <c r="E7" s="626"/>
      <c r="F7" s="607" t="str">
        <f>IF(入力用!C11="","",D2&amp;F2&amp;IF(MID('参加申込書（県体）'!G8,3,1)="県",MID('参加申込書（県体）'!G8,4,30),'参加申込書（県体）'!G8))</f>
        <v/>
      </c>
      <c r="G7" s="607"/>
      <c r="H7" s="607"/>
      <c r="I7" s="607"/>
      <c r="J7" s="607"/>
      <c r="K7" s="607"/>
      <c r="L7" s="627"/>
    </row>
    <row r="8" spans="1:15" ht="26.25" customHeight="1" x14ac:dyDescent="0.2">
      <c r="C8" s="19" t="s">
        <v>119</v>
      </c>
      <c r="D8" s="620" t="str">
        <f>TRIM(DBCS(入力用!C13))</f>
        <v/>
      </c>
      <c r="E8" s="621"/>
      <c r="F8" s="4"/>
      <c r="G8" s="4"/>
      <c r="H8" s="4"/>
      <c r="I8" s="4"/>
      <c r="J8" s="4"/>
      <c r="K8" s="4"/>
      <c r="L8" s="5"/>
    </row>
    <row r="9" spans="1:15" ht="13.5" customHeight="1" x14ac:dyDescent="0.2">
      <c r="C9" s="623" t="s">
        <v>216</v>
      </c>
      <c r="D9" s="629" t="str">
        <f>IF(入力用!C14="","",TRIM(DBCS(入力用!C14)))</f>
        <v/>
      </c>
      <c r="E9" s="630"/>
      <c r="F9" s="6"/>
      <c r="G9" s="597" t="s">
        <v>217</v>
      </c>
      <c r="H9" s="7"/>
      <c r="I9" s="23" t="s">
        <v>218</v>
      </c>
      <c r="J9" s="24" t="s">
        <v>219</v>
      </c>
      <c r="K9" s="23" t="s">
        <v>220</v>
      </c>
      <c r="L9" s="25" t="s">
        <v>221</v>
      </c>
    </row>
    <row r="10" spans="1:15" ht="27" customHeight="1" x14ac:dyDescent="0.2">
      <c r="C10" s="596"/>
      <c r="D10" s="635"/>
      <c r="E10" s="636"/>
      <c r="F10" s="8"/>
      <c r="G10" s="598"/>
      <c r="H10" s="26" t="s">
        <v>222</v>
      </c>
      <c r="I10" s="11">
        <f>入力用!C18</f>
        <v>0</v>
      </c>
      <c r="J10" s="12">
        <f>入力用!E18</f>
        <v>0</v>
      </c>
      <c r="K10" s="13">
        <f>入力用!G18</f>
        <v>0</v>
      </c>
      <c r="L10" s="14">
        <f>入力用!I18</f>
        <v>0</v>
      </c>
    </row>
    <row r="11" spans="1:15" ht="27" customHeight="1" x14ac:dyDescent="0.2">
      <c r="C11" s="19" t="s">
        <v>206</v>
      </c>
      <c r="D11" s="629" t="str">
        <f>IF(入力用!C15="","",TRIM(DBCS(入力用!C15)))</f>
        <v/>
      </c>
      <c r="E11" s="630"/>
      <c r="F11" s="17" t="s">
        <v>223</v>
      </c>
      <c r="G11" s="598"/>
      <c r="H11" s="26" t="s">
        <v>224</v>
      </c>
      <c r="I11" s="13">
        <f>入力用!C19</f>
        <v>0</v>
      </c>
      <c r="J11" s="12">
        <f>入力用!E19</f>
        <v>0</v>
      </c>
      <c r="K11" s="13">
        <f>入力用!G19</f>
        <v>0</v>
      </c>
      <c r="L11" s="14">
        <f>入力用!I19</f>
        <v>0</v>
      </c>
      <c r="N11" s="18" t="str">
        <f>IF(入力用!E15="","",IF(入力用!E15="教員","○   ","   ○"))</f>
        <v/>
      </c>
    </row>
    <row r="12" spans="1:15" ht="27" customHeight="1" x14ac:dyDescent="0.2">
      <c r="C12" s="19" t="s">
        <v>63</v>
      </c>
      <c r="D12" s="629" t="str">
        <f>IF(入力用!C16="","",TRIM(DBCS(入力用!C16)))</f>
        <v/>
      </c>
      <c r="E12" s="630"/>
      <c r="F12" s="17" t="s">
        <v>225</v>
      </c>
      <c r="G12" s="599"/>
      <c r="H12" s="26" t="s">
        <v>131</v>
      </c>
      <c r="I12" s="13">
        <f>入力用!C20</f>
        <v>0</v>
      </c>
      <c r="J12" s="12">
        <f>入力用!E20</f>
        <v>0</v>
      </c>
      <c r="K12" s="13">
        <f>入力用!G20</f>
        <v>0</v>
      </c>
      <c r="L12" s="14">
        <f>入力用!I20</f>
        <v>0</v>
      </c>
      <c r="N12" s="18" t="str">
        <f>IF(入力用!E16="","",IF(入力用!E16="教員","○   ","   ○"))</f>
        <v/>
      </c>
    </row>
    <row r="13" spans="1:15" ht="34.5" customHeight="1" x14ac:dyDescent="0.2">
      <c r="C13" s="20" t="s">
        <v>226</v>
      </c>
      <c r="D13" s="21" t="s">
        <v>227</v>
      </c>
      <c r="E13" s="601" t="s">
        <v>133</v>
      </c>
      <c r="F13" s="601"/>
      <c r="G13" s="601"/>
      <c r="H13" s="603" t="s">
        <v>134</v>
      </c>
      <c r="I13" s="604"/>
      <c r="J13" s="605"/>
      <c r="K13" s="631" t="s">
        <v>228</v>
      </c>
      <c r="L13" s="632"/>
      <c r="N13" s="87"/>
      <c r="O13" s="600"/>
    </row>
    <row r="14" spans="1:15" ht="31.5" customHeight="1" x14ac:dyDescent="0.2">
      <c r="A14" s="3" t="s">
        <v>72</v>
      </c>
      <c r="B14" s="2">
        <v>1</v>
      </c>
      <c r="C14" s="89" t="str">
        <f>IF(入力用!$L4="","",入力用!$L4)</f>
        <v/>
      </c>
      <c r="D14" s="15" t="str">
        <f>IF(入力用!$M4="","",入力用!$M4)</f>
        <v/>
      </c>
      <c r="E14" s="602" t="str">
        <f>IF(入力用!$N4="","",入力用!$N4)</f>
        <v/>
      </c>
      <c r="F14" s="602"/>
      <c r="G14" s="602"/>
      <c r="H14" s="606" t="str">
        <f>IF(入力用!$O4="","",入力用!$O4)</f>
        <v/>
      </c>
      <c r="I14" s="607"/>
      <c r="J14" s="608"/>
      <c r="K14" s="633" t="str">
        <f>IF(入力用!$P4="","",入力用!$P4)</f>
        <v/>
      </c>
      <c r="L14" s="634"/>
      <c r="N14" s="88" t="str">
        <f>IF(入力用!$U4="","","○")</f>
        <v/>
      </c>
      <c r="O14" s="600"/>
    </row>
    <row r="15" spans="1:15" ht="31.5" customHeight="1" x14ac:dyDescent="0.2">
      <c r="A15" s="3" t="s">
        <v>73</v>
      </c>
      <c r="B15" s="2">
        <v>2</v>
      </c>
      <c r="C15" s="89" t="str">
        <f>IF(入力用!$L5="","",入力用!$L5)</f>
        <v/>
      </c>
      <c r="D15" s="15" t="str">
        <f>IF(入力用!$M5="","",入力用!$M5)</f>
        <v/>
      </c>
      <c r="E15" s="620" t="str">
        <f>IF(入力用!$N5="","",入力用!$N5)</f>
        <v/>
      </c>
      <c r="F15" s="621"/>
      <c r="G15" s="622"/>
      <c r="H15" s="606" t="str">
        <f>IF(入力用!$O5="","",入力用!$O5)</f>
        <v/>
      </c>
      <c r="I15" s="607"/>
      <c r="J15" s="609"/>
      <c r="K15" s="617" t="str">
        <f>IF(入力用!$P5="","",入力用!$P5)</f>
        <v/>
      </c>
      <c r="L15" s="618"/>
      <c r="N15" s="88" t="str">
        <f>IF(入力用!$U5="","","○")</f>
        <v/>
      </c>
      <c r="O15" s="600"/>
    </row>
    <row r="16" spans="1:15" ht="31.5" customHeight="1" x14ac:dyDescent="0.2">
      <c r="A16" s="3" t="s">
        <v>74</v>
      </c>
      <c r="B16" s="2">
        <v>3</v>
      </c>
      <c r="C16" s="89" t="str">
        <f>IF(入力用!$L6="","",入力用!$L6)</f>
        <v/>
      </c>
      <c r="D16" s="15" t="str">
        <f>IF(入力用!$M6="","",入力用!$M6)</f>
        <v/>
      </c>
      <c r="E16" s="620" t="str">
        <f>IF(入力用!$N6="","",入力用!$N6)</f>
        <v/>
      </c>
      <c r="F16" s="621"/>
      <c r="G16" s="622"/>
      <c r="H16" s="606" t="str">
        <f>IF(入力用!$O6="","",入力用!$O6)</f>
        <v/>
      </c>
      <c r="I16" s="607"/>
      <c r="J16" s="609"/>
      <c r="K16" s="617" t="str">
        <f>IF(入力用!$P6="","",入力用!$P6)</f>
        <v/>
      </c>
      <c r="L16" s="618"/>
      <c r="N16" s="88" t="str">
        <f>IF(入力用!$U6="","","○")</f>
        <v/>
      </c>
      <c r="O16" s="600"/>
    </row>
    <row r="17" spans="1:15" ht="31.5" customHeight="1" x14ac:dyDescent="0.2">
      <c r="A17" s="3" t="s">
        <v>75</v>
      </c>
      <c r="B17" s="2">
        <v>4</v>
      </c>
      <c r="C17" s="89" t="str">
        <f>IF(入力用!$L7="","",入力用!$L7)</f>
        <v/>
      </c>
      <c r="D17" s="15" t="str">
        <f>IF(入力用!$M7="","",入力用!$M7)</f>
        <v/>
      </c>
      <c r="E17" s="620" t="str">
        <f>IF(入力用!$N7="","",入力用!$N7)</f>
        <v/>
      </c>
      <c r="F17" s="621"/>
      <c r="G17" s="622"/>
      <c r="H17" s="606" t="str">
        <f>IF(入力用!$O7="","",入力用!$O7)</f>
        <v/>
      </c>
      <c r="I17" s="607"/>
      <c r="J17" s="609"/>
      <c r="K17" s="617" t="str">
        <f>IF(入力用!$P7="","",入力用!$P7)</f>
        <v/>
      </c>
      <c r="L17" s="618"/>
      <c r="N17" s="88" t="str">
        <f>IF(入力用!$U7="","","○")</f>
        <v/>
      </c>
      <c r="O17" s="600"/>
    </row>
    <row r="18" spans="1:15" ht="31.5" customHeight="1" x14ac:dyDescent="0.2">
      <c r="A18" s="3" t="s">
        <v>76</v>
      </c>
      <c r="B18" s="2">
        <v>5</v>
      </c>
      <c r="C18" s="89" t="str">
        <f>IF(入力用!$L8="","",入力用!$L8)</f>
        <v/>
      </c>
      <c r="D18" s="15" t="str">
        <f>IF(入力用!$M8="","",入力用!$M8)</f>
        <v/>
      </c>
      <c r="E18" s="620" t="str">
        <f>IF(入力用!$N8="","",入力用!$N8)</f>
        <v/>
      </c>
      <c r="F18" s="621"/>
      <c r="G18" s="622"/>
      <c r="H18" s="606" t="str">
        <f>IF(入力用!$O8="","",入力用!$O8)</f>
        <v/>
      </c>
      <c r="I18" s="607"/>
      <c r="J18" s="609"/>
      <c r="K18" s="617" t="str">
        <f>IF(入力用!$P8="","",入力用!$P8)</f>
        <v/>
      </c>
      <c r="L18" s="618"/>
      <c r="N18" s="88" t="str">
        <f>IF(入力用!$U8="","","○")</f>
        <v/>
      </c>
    </row>
    <row r="19" spans="1:15" ht="31.5" customHeight="1" x14ac:dyDescent="0.2">
      <c r="A19" s="3" t="s">
        <v>229</v>
      </c>
      <c r="B19" s="2">
        <v>6</v>
      </c>
      <c r="C19" s="89" t="str">
        <f>IF(入力用!$L9="","",入力用!$L9)</f>
        <v/>
      </c>
      <c r="D19" s="15" t="str">
        <f>IF(入力用!$M9="","",入力用!$M9)</f>
        <v/>
      </c>
      <c r="E19" s="620" t="str">
        <f>IF(入力用!$N9="","",入力用!$N9)</f>
        <v/>
      </c>
      <c r="F19" s="621"/>
      <c r="G19" s="622"/>
      <c r="H19" s="606" t="str">
        <f>IF(入力用!$O9="","",入力用!$O9)</f>
        <v/>
      </c>
      <c r="I19" s="607"/>
      <c r="J19" s="609"/>
      <c r="K19" s="617" t="str">
        <f>IF(入力用!$P9="","",入力用!$P9)</f>
        <v/>
      </c>
      <c r="L19" s="618"/>
      <c r="N19" s="88" t="str">
        <f>IF(入力用!$U9="","","○")</f>
        <v/>
      </c>
    </row>
    <row r="20" spans="1:15" ht="31.5" customHeight="1" x14ac:dyDescent="0.2">
      <c r="A20" s="3" t="s">
        <v>230</v>
      </c>
      <c r="B20" s="2">
        <v>7</v>
      </c>
      <c r="C20" s="89" t="str">
        <f>IF(入力用!$L10="","",入力用!$L10)</f>
        <v/>
      </c>
      <c r="D20" s="15" t="str">
        <f>IF(入力用!$M10="","",入力用!$M10)</f>
        <v/>
      </c>
      <c r="E20" s="620" t="str">
        <f>IF(入力用!$N10="","",入力用!$N10)</f>
        <v/>
      </c>
      <c r="F20" s="621"/>
      <c r="G20" s="622"/>
      <c r="H20" s="606" t="str">
        <f>IF(入力用!$O10="","",入力用!$O10)</f>
        <v/>
      </c>
      <c r="I20" s="607"/>
      <c r="J20" s="609"/>
      <c r="K20" s="617" t="str">
        <f>IF(入力用!$P10="","",入力用!$P10)</f>
        <v/>
      </c>
      <c r="L20" s="618"/>
      <c r="N20" s="88" t="str">
        <f>IF(入力用!$U10="","","○")</f>
        <v/>
      </c>
    </row>
    <row r="21" spans="1:15" ht="31.5" customHeight="1" x14ac:dyDescent="0.2">
      <c r="A21" s="3" t="s">
        <v>231</v>
      </c>
      <c r="B21" s="2">
        <v>8</v>
      </c>
      <c r="C21" s="89" t="str">
        <f>IF(入力用!$L11="","",入力用!$L11)</f>
        <v/>
      </c>
      <c r="D21" s="15" t="str">
        <f>IF(入力用!$M11="","",入力用!$M11)</f>
        <v/>
      </c>
      <c r="E21" s="620" t="str">
        <f>IF(入力用!$N11="","",入力用!$N11)</f>
        <v/>
      </c>
      <c r="F21" s="621"/>
      <c r="G21" s="622"/>
      <c r="H21" s="606" t="str">
        <f>IF(入力用!$O11="","",入力用!$O11)</f>
        <v/>
      </c>
      <c r="I21" s="607"/>
      <c r="J21" s="609"/>
      <c r="K21" s="617" t="str">
        <f>IF(入力用!$P11="","",入力用!$P11)</f>
        <v/>
      </c>
      <c r="L21" s="618"/>
      <c r="N21" s="88" t="str">
        <f>IF(入力用!$U11="","","○")</f>
        <v/>
      </c>
    </row>
    <row r="22" spans="1:15" ht="31.5" customHeight="1" x14ac:dyDescent="0.2">
      <c r="A22" s="3" t="s">
        <v>232</v>
      </c>
      <c r="B22" s="2">
        <v>9</v>
      </c>
      <c r="C22" s="89" t="str">
        <f>IF(入力用!$L12="","",入力用!$L12)</f>
        <v/>
      </c>
      <c r="D22" s="15" t="str">
        <f>IF(入力用!$M12="","",入力用!$M12)</f>
        <v/>
      </c>
      <c r="E22" s="620" t="str">
        <f>IF(入力用!$N12="","",入力用!$N12)</f>
        <v/>
      </c>
      <c r="F22" s="621"/>
      <c r="G22" s="622"/>
      <c r="H22" s="606" t="str">
        <f>IF(入力用!$O12="","",入力用!$O12)</f>
        <v/>
      </c>
      <c r="I22" s="607"/>
      <c r="J22" s="609"/>
      <c r="K22" s="617" t="str">
        <f>IF(入力用!$P12="","",入力用!$P12)</f>
        <v/>
      </c>
      <c r="L22" s="618"/>
      <c r="N22" s="88" t="str">
        <f>IF(入力用!$U12="","","○")</f>
        <v/>
      </c>
    </row>
    <row r="23" spans="1:15" ht="31.5" customHeight="1" x14ac:dyDescent="0.2">
      <c r="A23" s="3" t="s">
        <v>233</v>
      </c>
      <c r="B23" s="2">
        <v>10</v>
      </c>
      <c r="C23" s="89" t="str">
        <f>IF(入力用!$L13="","",入力用!$L13)</f>
        <v/>
      </c>
      <c r="D23" s="15" t="str">
        <f>IF(入力用!$M13="","",入力用!$M13)</f>
        <v/>
      </c>
      <c r="E23" s="620" t="str">
        <f>IF(入力用!$N13="","",入力用!$N13)</f>
        <v/>
      </c>
      <c r="F23" s="621"/>
      <c r="G23" s="622"/>
      <c r="H23" s="606" t="str">
        <f>IF(入力用!$O13="","",入力用!$O13)</f>
        <v/>
      </c>
      <c r="I23" s="607"/>
      <c r="J23" s="609"/>
      <c r="K23" s="617" t="str">
        <f>IF(入力用!$P13="","",入力用!$P13)</f>
        <v/>
      </c>
      <c r="L23" s="618"/>
      <c r="N23" s="88" t="str">
        <f>IF(入力用!$U13="","","○")</f>
        <v/>
      </c>
    </row>
    <row r="24" spans="1:15" ht="31.5" customHeight="1" x14ac:dyDescent="0.2">
      <c r="A24" s="3" t="s">
        <v>234</v>
      </c>
      <c r="B24" s="2">
        <v>11</v>
      </c>
      <c r="C24" s="89" t="str">
        <f>IF(入力用!$L14="","",入力用!$L14)</f>
        <v/>
      </c>
      <c r="D24" s="15" t="str">
        <f>IF(入力用!$M14="","",入力用!$M14)</f>
        <v/>
      </c>
      <c r="E24" s="620" t="str">
        <f>IF(入力用!$N14="","",入力用!$N14)</f>
        <v/>
      </c>
      <c r="F24" s="621"/>
      <c r="G24" s="622"/>
      <c r="H24" s="606" t="str">
        <f>IF(入力用!$O14="","",入力用!$O14)</f>
        <v/>
      </c>
      <c r="I24" s="607"/>
      <c r="J24" s="609"/>
      <c r="K24" s="617" t="str">
        <f>IF(入力用!$P14="","",入力用!$P14)</f>
        <v/>
      </c>
      <c r="L24" s="618"/>
      <c r="N24" s="88" t="str">
        <f>IF(入力用!$U14="","","○")</f>
        <v/>
      </c>
    </row>
    <row r="25" spans="1:15" ht="31.5" customHeight="1" x14ac:dyDescent="0.2">
      <c r="A25" s="3" t="s">
        <v>235</v>
      </c>
      <c r="B25" s="2">
        <v>12</v>
      </c>
      <c r="C25" s="89" t="str">
        <f>IF(入力用!$L15="","",入力用!$L15)</f>
        <v/>
      </c>
      <c r="D25" s="15" t="str">
        <f>IF(入力用!$M15="","",入力用!$M15)</f>
        <v/>
      </c>
      <c r="E25" s="620" t="str">
        <f>IF(入力用!$N15="","",入力用!$N15)</f>
        <v/>
      </c>
      <c r="F25" s="621"/>
      <c r="G25" s="622"/>
      <c r="H25" s="606" t="str">
        <f>IF(入力用!$O15="","",入力用!$O15)</f>
        <v/>
      </c>
      <c r="I25" s="607"/>
      <c r="J25" s="609"/>
      <c r="K25" s="617" t="str">
        <f>IF(入力用!$P15="","",入力用!$P15)</f>
        <v/>
      </c>
      <c r="L25" s="618"/>
      <c r="N25" s="88" t="str">
        <f>IF(入力用!$U15="","","○")</f>
        <v/>
      </c>
    </row>
    <row r="26" spans="1:15" ht="31.5" customHeight="1" x14ac:dyDescent="0.2">
      <c r="A26" s="3" t="s">
        <v>236</v>
      </c>
      <c r="B26" s="2">
        <v>13</v>
      </c>
      <c r="C26" s="89" t="str">
        <f>IF(入力用!$L16="","",入力用!$L16)</f>
        <v/>
      </c>
      <c r="D26" s="15" t="str">
        <f>IF(入力用!$M16="","",入力用!$M16)</f>
        <v/>
      </c>
      <c r="E26" s="620" t="str">
        <f>IF(入力用!$N16="","",入力用!$N16)</f>
        <v/>
      </c>
      <c r="F26" s="621"/>
      <c r="G26" s="622"/>
      <c r="H26" s="606" t="str">
        <f>IF(入力用!$O16="","",入力用!$O16)</f>
        <v/>
      </c>
      <c r="I26" s="607"/>
      <c r="J26" s="609"/>
      <c r="K26" s="617" t="str">
        <f>IF(入力用!$P16="","",入力用!$P16)</f>
        <v/>
      </c>
      <c r="L26" s="618"/>
      <c r="N26" s="88" t="str">
        <f>IF(入力用!$U16="","","○")</f>
        <v/>
      </c>
    </row>
    <row r="27" spans="1:15" ht="31.5" customHeight="1" x14ac:dyDescent="0.2">
      <c r="A27" s="3" t="s">
        <v>237</v>
      </c>
      <c r="B27" s="2">
        <v>14</v>
      </c>
      <c r="C27" s="89" t="str">
        <f>IF(入力用!$L17="","",入力用!$L17)</f>
        <v/>
      </c>
      <c r="D27" s="15" t="str">
        <f>IF(入力用!$M17="","",入力用!$M17)</f>
        <v/>
      </c>
      <c r="E27" s="620" t="str">
        <f>IF(入力用!$N17="","",入力用!$N17)</f>
        <v/>
      </c>
      <c r="F27" s="621"/>
      <c r="G27" s="622"/>
      <c r="H27" s="606" t="str">
        <f>IF(入力用!$O17="","",入力用!$O17)</f>
        <v/>
      </c>
      <c r="I27" s="607"/>
      <c r="J27" s="609"/>
      <c r="K27" s="617" t="str">
        <f>IF(入力用!$P17="","",入力用!$P17)</f>
        <v/>
      </c>
      <c r="L27" s="618"/>
      <c r="N27" s="88" t="str">
        <f>IF(入力用!$U17="","","○")</f>
        <v/>
      </c>
    </row>
    <row r="28" spans="1:15" ht="31.5" customHeight="1" x14ac:dyDescent="0.2">
      <c r="A28" s="3" t="s">
        <v>238</v>
      </c>
      <c r="B28" s="2">
        <v>15</v>
      </c>
      <c r="C28" s="89" t="str">
        <f>IF(入力用!$L18="","",入力用!$L18)</f>
        <v/>
      </c>
      <c r="D28" s="15" t="str">
        <f>IF(入力用!$M18="","",入力用!$M18)</f>
        <v/>
      </c>
      <c r="E28" s="620" t="str">
        <f>IF(入力用!$N18="","",入力用!$N18)</f>
        <v/>
      </c>
      <c r="F28" s="621"/>
      <c r="G28" s="622"/>
      <c r="H28" s="606" t="str">
        <f>IF(入力用!$O18="","",入力用!$O18)</f>
        <v/>
      </c>
      <c r="I28" s="607"/>
      <c r="J28" s="609"/>
      <c r="K28" s="617" t="str">
        <f>IF(入力用!$P18="","",入力用!$P18)</f>
        <v/>
      </c>
      <c r="L28" s="618"/>
      <c r="N28" s="88" t="str">
        <f>IF(入力用!$U18="","","○")</f>
        <v/>
      </c>
    </row>
    <row r="29" spans="1:15" ht="31.5" customHeight="1" x14ac:dyDescent="0.2">
      <c r="A29" s="3" t="s">
        <v>239</v>
      </c>
      <c r="B29" s="2">
        <v>16</v>
      </c>
      <c r="C29" s="89" t="str">
        <f>IF(入力用!$L19="","",入力用!$L19)</f>
        <v/>
      </c>
      <c r="D29" s="15" t="str">
        <f>IF(入力用!$M19="","",入力用!$M19)</f>
        <v/>
      </c>
      <c r="E29" s="620" t="str">
        <f>IF(入力用!$N19="","",入力用!$N19)</f>
        <v/>
      </c>
      <c r="F29" s="621"/>
      <c r="G29" s="622"/>
      <c r="H29" s="606" t="str">
        <f>IF(入力用!$O19="","",入力用!$O19)</f>
        <v/>
      </c>
      <c r="I29" s="607"/>
      <c r="J29" s="609"/>
      <c r="K29" s="617" t="str">
        <f>IF(入力用!$P19="","",入力用!$P19)</f>
        <v/>
      </c>
      <c r="L29" s="618"/>
      <c r="N29" s="88" t="str">
        <f>IF(入力用!$U19="","","○")</f>
        <v/>
      </c>
    </row>
    <row r="30" spans="1:15" ht="31.5" customHeight="1" x14ac:dyDescent="0.2">
      <c r="A30" s="3" t="s">
        <v>240</v>
      </c>
      <c r="B30" s="2">
        <v>17</v>
      </c>
      <c r="C30" s="89" t="str">
        <f>IF(入力用!$L20="","",入力用!$L20)</f>
        <v/>
      </c>
      <c r="D30" s="15" t="str">
        <f>IF(入力用!$M20="","",入力用!$M20)</f>
        <v/>
      </c>
      <c r="E30" s="620" t="str">
        <f>IF(入力用!$N20="","",入力用!$N20)</f>
        <v/>
      </c>
      <c r="F30" s="621"/>
      <c r="G30" s="622"/>
      <c r="H30" s="606" t="str">
        <f>IF(入力用!$O20="","",入力用!$O20)</f>
        <v/>
      </c>
      <c r="I30" s="607"/>
      <c r="J30" s="609"/>
      <c r="K30" s="617" t="str">
        <f>IF(入力用!$P20="","",入力用!$P20)</f>
        <v/>
      </c>
      <c r="L30" s="618"/>
      <c r="N30" s="88" t="str">
        <f>IF(入力用!$U20="","","○")</f>
        <v/>
      </c>
    </row>
    <row r="31" spans="1:15" ht="31.5" customHeight="1" thickBot="1" x14ac:dyDescent="0.25">
      <c r="A31" s="3" t="s">
        <v>241</v>
      </c>
      <c r="B31" s="2">
        <v>18</v>
      </c>
      <c r="C31" s="90" t="str">
        <f>IF(入力用!$L21="","",入力用!$L21)</f>
        <v/>
      </c>
      <c r="D31" s="16" t="str">
        <f>IF(入力用!$M21="","",入力用!$M21)</f>
        <v/>
      </c>
      <c r="E31" s="637" t="str">
        <f>IF(入力用!$N21="","",入力用!$N21)</f>
        <v/>
      </c>
      <c r="F31" s="638"/>
      <c r="G31" s="639"/>
      <c r="H31" s="612" t="str">
        <f>IF(入力用!$O21="","",入力用!$O21)</f>
        <v/>
      </c>
      <c r="I31" s="613"/>
      <c r="J31" s="614"/>
      <c r="K31" s="615" t="str">
        <f>IF(入力用!$P21="","",入力用!$P21)</f>
        <v/>
      </c>
      <c r="L31" s="616"/>
      <c r="N31" s="88" t="str">
        <f>IF(入力用!$U21="","","○")</f>
        <v/>
      </c>
    </row>
    <row r="32" spans="1:15" ht="16.5" customHeight="1" x14ac:dyDescent="0.2">
      <c r="C32" s="610" t="s">
        <v>242</v>
      </c>
      <c r="D32" s="611"/>
      <c r="E32" s="611"/>
      <c r="F32" s="611"/>
      <c r="G32" s="611"/>
      <c r="H32" s="611"/>
      <c r="I32" s="611"/>
      <c r="J32" s="611"/>
      <c r="K32" s="611"/>
      <c r="L32" s="611"/>
    </row>
    <row r="33" spans="3:12" ht="16.5" customHeight="1" x14ac:dyDescent="0.2"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3:12" ht="13.5" customHeight="1" x14ac:dyDescent="0.2">
      <c r="C34" s="493" t="str">
        <f ca="1">"令和"&amp;IF(YEAR(NOW())=2019,"元",YEAR(NOW())-2018)&amp;"年　"&amp;"７月"&amp;DBCS(DAY(NOW()))&amp;"日"</f>
        <v>令和7年　７月３１日</v>
      </c>
      <c r="D34" s="493"/>
      <c r="E34" s="493"/>
      <c r="F34" s="9"/>
      <c r="G34" s="9"/>
      <c r="H34" s="9"/>
      <c r="I34" s="9"/>
    </row>
    <row r="35" spans="3:12" ht="16.5" customHeight="1" x14ac:dyDescent="0.2">
      <c r="C35" s="493" t="s">
        <v>243</v>
      </c>
      <c r="D35" s="493"/>
      <c r="E35" s="493"/>
      <c r="F35" s="493"/>
      <c r="G35" s="493"/>
      <c r="H35" s="9"/>
      <c r="I35" s="9"/>
      <c r="J35" s="9"/>
      <c r="K35" s="9"/>
      <c r="L35" s="9"/>
    </row>
    <row r="36" spans="3:12" ht="24.75" customHeight="1" x14ac:dyDescent="0.2"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3:12" ht="19.5" customHeight="1" x14ac:dyDescent="0.2">
      <c r="C37" s="9"/>
      <c r="D37" s="9"/>
      <c r="E37" s="640">
        <f>入力用!C7</f>
        <v>0</v>
      </c>
      <c r="F37" s="640"/>
      <c r="G37" s="640"/>
      <c r="H37" s="22" t="s">
        <v>140</v>
      </c>
      <c r="I37" s="640">
        <f>入力用!C12</f>
        <v>0</v>
      </c>
      <c r="J37" s="640"/>
      <c r="K37" s="640"/>
      <c r="L37" s="10" t="s">
        <v>244</v>
      </c>
    </row>
  </sheetData>
  <mergeCells count="85">
    <mergeCell ref="K22:L22"/>
    <mergeCell ref="K15:L15"/>
    <mergeCell ref="I37:K37"/>
    <mergeCell ref="E37:G37"/>
    <mergeCell ref="K23:L23"/>
    <mergeCell ref="E27:G27"/>
    <mergeCell ref="E28:G28"/>
    <mergeCell ref="E29:G29"/>
    <mergeCell ref="E30:G30"/>
    <mergeCell ref="E23:G23"/>
    <mergeCell ref="E24:G24"/>
    <mergeCell ref="K30:L30"/>
    <mergeCell ref="K25:L25"/>
    <mergeCell ref="K26:L26"/>
    <mergeCell ref="K28:L28"/>
    <mergeCell ref="E25:G25"/>
    <mergeCell ref="H26:J26"/>
    <mergeCell ref="H27:J27"/>
    <mergeCell ref="E31:G31"/>
    <mergeCell ref="D8:E8"/>
    <mergeCell ref="H25:J25"/>
    <mergeCell ref="H20:J20"/>
    <mergeCell ref="H21:J21"/>
    <mergeCell ref="H19:J19"/>
    <mergeCell ref="H22:J22"/>
    <mergeCell ref="K24:L24"/>
    <mergeCell ref="K21:L21"/>
    <mergeCell ref="K18:L18"/>
    <mergeCell ref="D9:E10"/>
    <mergeCell ref="K27:L27"/>
    <mergeCell ref="H17:J17"/>
    <mergeCell ref="H18:J18"/>
    <mergeCell ref="K20:L20"/>
    <mergeCell ref="E22:G22"/>
    <mergeCell ref="E19:G19"/>
    <mergeCell ref="E20:G20"/>
    <mergeCell ref="E21:G21"/>
    <mergeCell ref="E15:G15"/>
    <mergeCell ref="H23:J23"/>
    <mergeCell ref="H24:J24"/>
    <mergeCell ref="E26:G26"/>
    <mergeCell ref="C1:L1"/>
    <mergeCell ref="K16:L16"/>
    <mergeCell ref="K19:L19"/>
    <mergeCell ref="E16:G16"/>
    <mergeCell ref="E17:G17"/>
    <mergeCell ref="C9:C10"/>
    <mergeCell ref="C3:C4"/>
    <mergeCell ref="D7:E7"/>
    <mergeCell ref="F7:L7"/>
    <mergeCell ref="H3:H4"/>
    <mergeCell ref="K17:L17"/>
    <mergeCell ref="D12:E12"/>
    <mergeCell ref="D11:E11"/>
    <mergeCell ref="K13:L13"/>
    <mergeCell ref="K14:L14"/>
    <mergeCell ref="E18:G18"/>
    <mergeCell ref="C35:G35"/>
    <mergeCell ref="C32:L32"/>
    <mergeCell ref="H28:J28"/>
    <mergeCell ref="H29:J29"/>
    <mergeCell ref="H30:J30"/>
    <mergeCell ref="H31:J31"/>
    <mergeCell ref="C34:E34"/>
    <mergeCell ref="K31:L31"/>
    <mergeCell ref="K29:L29"/>
    <mergeCell ref="C5:C6"/>
    <mergeCell ref="G9:G12"/>
    <mergeCell ref="O13:O17"/>
    <mergeCell ref="E13:G13"/>
    <mergeCell ref="E14:G14"/>
    <mergeCell ref="H13:J13"/>
    <mergeCell ref="H14:J14"/>
    <mergeCell ref="H15:J15"/>
    <mergeCell ref="H16:J16"/>
    <mergeCell ref="F2:G2"/>
    <mergeCell ref="D4:G4"/>
    <mergeCell ref="D5:F6"/>
    <mergeCell ref="H2:J2"/>
    <mergeCell ref="D3:G3"/>
    <mergeCell ref="D2:E2"/>
    <mergeCell ref="G5:G6"/>
    <mergeCell ref="H5:H6"/>
    <mergeCell ref="I3:L4"/>
    <mergeCell ref="I5:L6"/>
  </mergeCells>
  <phoneticPr fontId="1"/>
  <printOptions horizontalCentered="1" verticalCentered="1"/>
  <pageMargins left="0.39370078740157483" right="0.39370078740157483" top="0.39370078740157483" bottom="0.39370078740157483" header="0.19685039370078741" footer="0.51181102362204722"/>
  <pageSetup paperSize="9" scale="82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workbookViewId="0">
      <selection activeCell="B3" sqref="B3"/>
    </sheetView>
  </sheetViews>
  <sheetFormatPr defaultRowHeight="15" x14ac:dyDescent="0.2"/>
  <cols>
    <col min="1" max="1" width="8" customWidth="1"/>
    <col min="2" max="2" width="28.21875" customWidth="1"/>
    <col min="3" max="3" width="24.44140625" customWidth="1"/>
    <col min="4" max="4" width="12.21875" bestFit="1" customWidth="1"/>
  </cols>
  <sheetData>
    <row r="1" spans="1:6" x14ac:dyDescent="0.2">
      <c r="B1" s="1" t="s">
        <v>245</v>
      </c>
      <c r="C1" s="1" t="s">
        <v>246</v>
      </c>
      <c r="D1" s="1" t="s">
        <v>247</v>
      </c>
      <c r="F1" s="1"/>
    </row>
    <row r="2" spans="1:6" x14ac:dyDescent="0.2">
      <c r="A2">
        <v>1</v>
      </c>
      <c r="B2" s="1" t="str">
        <f ca="1">"第"&amp;DBCS(FIXED((YEAR(NOW())-1900)-50-12,0,TRUE))&amp;"回 石川県中学校サッカー大会"</f>
        <v>第６３回 石川県中学校サッカー大会</v>
      </c>
      <c r="C2" s="1" t="s">
        <v>248</v>
      </c>
      <c r="D2" s="1"/>
      <c r="F2" s="1"/>
    </row>
    <row r="3" spans="1:6" x14ac:dyDescent="0.2">
      <c r="A3">
        <v>2</v>
      </c>
      <c r="B3" s="1" t="str">
        <f>IF(入力用!C3="能登",入力用!C3,"加賀")&amp;"地区中学校体育大会 兼 県体予選会　サッカー競技"</f>
        <v>加賀地区中学校体育大会 兼 県体予選会　サッカー競技</v>
      </c>
      <c r="C3" s="1" t="str">
        <f>IF(入力用!C3="能登",入力用!C3,"加賀")&amp;"地区中学校体育連盟会長
"</f>
        <v xml:space="preserve">加賀地区中学校体育連盟会長
</v>
      </c>
      <c r="D3" s="1" t="s">
        <v>251</v>
      </c>
      <c r="F3" s="1"/>
    </row>
    <row r="4" spans="1:6" x14ac:dyDescent="0.2">
      <c r="A4">
        <v>3</v>
      </c>
      <c r="B4" s="1"/>
      <c r="C4" s="1"/>
      <c r="F4" s="1"/>
    </row>
    <row r="5" spans="1:6" x14ac:dyDescent="0.2">
      <c r="A5">
        <v>4</v>
      </c>
      <c r="B5" s="1"/>
      <c r="C5" s="1"/>
      <c r="F5" s="1"/>
    </row>
    <row r="6" spans="1:6" x14ac:dyDescent="0.2">
      <c r="A6">
        <v>5</v>
      </c>
      <c r="B6" s="1"/>
      <c r="C6" s="1"/>
      <c r="F6" s="1"/>
    </row>
    <row r="7" spans="1:6" x14ac:dyDescent="0.2">
      <c r="A7">
        <v>6</v>
      </c>
      <c r="B7" s="1"/>
      <c r="C7" s="1"/>
      <c r="F7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90"/>
  <sheetViews>
    <sheetView showGridLines="0" showZeros="0" showOutlineSymbols="0" view="pageBreakPreview" topLeftCell="C29" zoomScale="87" zoomScaleNormal="87" zoomScaleSheetLayoutView="87" workbookViewId="0">
      <selection activeCell="I41" sqref="I41:K41"/>
    </sheetView>
  </sheetViews>
  <sheetFormatPr defaultColWidth="10.6640625" defaultRowHeight="14.25" x14ac:dyDescent="0.15"/>
  <cols>
    <col min="1" max="2" width="12.109375" style="1" hidden="1" customWidth="1"/>
    <col min="3" max="3" width="9.6640625" style="1" customWidth="1"/>
    <col min="4" max="4" width="4.44140625" style="1" customWidth="1"/>
    <col min="5" max="5" width="7.6640625" style="1" customWidth="1"/>
    <col min="6" max="6" width="17.77734375" style="1" customWidth="1"/>
    <col min="7" max="7" width="10.77734375" style="1" customWidth="1"/>
    <col min="8" max="8" width="14" style="1" customWidth="1"/>
    <col min="9" max="12" width="8.77734375" style="1" customWidth="1"/>
    <col min="13" max="13" width="10.6640625" style="1"/>
    <col min="14" max="14" width="7.33203125" style="1" customWidth="1"/>
    <col min="15" max="16384" width="10.6640625" style="1"/>
  </cols>
  <sheetData>
    <row r="1" spans="1:19" ht="62.25" hidden="1" customHeight="1" thickBot="1" x14ac:dyDescent="0.2">
      <c r="C1" s="285" t="s">
        <v>47</v>
      </c>
      <c r="D1" s="285"/>
      <c r="E1" s="286"/>
      <c r="F1" s="286"/>
      <c r="G1" s="286"/>
      <c r="H1" s="286"/>
      <c r="I1" s="286"/>
      <c r="J1" s="286"/>
      <c r="K1" s="286"/>
      <c r="L1" s="177">
        <v>2</v>
      </c>
      <c r="M1" s="92"/>
      <c r="N1" s="92"/>
      <c r="O1" s="92"/>
      <c r="P1" s="92"/>
      <c r="Q1" s="92"/>
      <c r="R1" s="92"/>
    </row>
    <row r="2" spans="1:19" hidden="1" x14ac:dyDescent="0.15">
      <c r="C2" s="93"/>
      <c r="D2" s="93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4"/>
    </row>
    <row r="3" spans="1:19" ht="29.25" customHeight="1" x14ac:dyDescent="0.15">
      <c r="A3" s="95"/>
      <c r="B3" s="95"/>
      <c r="C3" s="287" t="str">
        <f ca="1">"令和"&amp;DBCS(IF(YEAR(NOW())=2019,"元",YEAR(NOW())-2018))&amp;"年度 "&amp;VLOOKUP('参加申込書（県体予選）'!L1,大会名など!$A$2:$C$7,2)&amp;" 参加申込書"</f>
        <v>令和７年度 加賀地区中学校体育大会 兼 県体予選会　サッカー競技 参加申込書</v>
      </c>
      <c r="D3" s="287"/>
      <c r="E3" s="288"/>
      <c r="F3" s="288"/>
      <c r="G3" s="288"/>
      <c r="H3" s="288"/>
      <c r="I3" s="288"/>
      <c r="J3" s="288"/>
      <c r="K3" s="288"/>
      <c r="L3" s="288"/>
    </row>
    <row r="4" spans="1:19" ht="11.25" customHeight="1" thickBot="1" x14ac:dyDescent="0.2">
      <c r="A4" s="95"/>
      <c r="B4" s="95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19" ht="30.75" customHeight="1" x14ac:dyDescent="0.15">
      <c r="A5" s="95"/>
      <c r="B5" s="95"/>
      <c r="C5" s="290" t="str">
        <f>IF(入力用!C3="","　　　　　　　　　　",入力用!C3)&amp;"ブロック"</f>
        <v>南加賀ブロック</v>
      </c>
      <c r="D5" s="291"/>
      <c r="E5" s="292"/>
      <c r="F5" s="292"/>
      <c r="G5" s="292"/>
      <c r="H5" s="185" t="str">
        <f>IF('参加申込書（県体予選）'!L1=1,"予選順位","")</f>
        <v/>
      </c>
      <c r="I5" s="293" t="str">
        <f>IF('参加申込書（県体予選）'!L1=1,IF(入力用!C3="能登",入力用!C3&amp;"地区",入力用!C3)&amp;" 予選　第　"&amp;入力用!C5&amp;"　位 　","")</f>
        <v/>
      </c>
      <c r="J5" s="293"/>
      <c r="K5" s="293"/>
      <c r="L5" s="294"/>
      <c r="M5" s="96"/>
    </row>
    <row r="6" spans="1:19" ht="30.75" customHeight="1" x14ac:dyDescent="0.15">
      <c r="A6" s="95"/>
      <c r="B6" s="95"/>
      <c r="C6" s="298" t="s">
        <v>48</v>
      </c>
      <c r="D6" s="299"/>
      <c r="E6" s="300" t="str">
        <f>IF(入力用!C6="","　　　　      　　　　　　　　　　",入力用!C6)</f>
        <v>　　　　      　　　　　　　　　　</v>
      </c>
      <c r="F6" s="301"/>
      <c r="G6" s="299"/>
      <c r="H6" s="97" t="s">
        <v>49</v>
      </c>
      <c r="I6" s="302" t="str">
        <f>"("&amp;IF(入力用!C8="","　　　　　　　",DBCS(入力用!C8))&amp;")"&amp;IF(入力用!E8="","　　　　　　　",DBCS(入力用!E8))&amp;"-"&amp;DBCS(入力用!G8)</f>
        <v>(　　　　　　　)　　　　　　　-</v>
      </c>
      <c r="J6" s="303"/>
      <c r="K6" s="303"/>
      <c r="L6" s="304"/>
      <c r="M6" s="96"/>
    </row>
    <row r="7" spans="1:19" ht="30.75" customHeight="1" x14ac:dyDescent="0.2">
      <c r="A7" s="95"/>
      <c r="B7" s="95"/>
      <c r="C7" s="307" t="s">
        <v>25</v>
      </c>
      <c r="D7" s="308"/>
      <c r="E7" s="309" t="str">
        <f>IF(入力用!C7="","　　　　      　　　　　　　　　　",入力用!C7)</f>
        <v>　　　　      　　　　　　　　　　</v>
      </c>
      <c r="F7" s="310"/>
      <c r="G7" s="311"/>
      <c r="H7" s="98" t="s">
        <v>50</v>
      </c>
      <c r="I7" s="312" t="str">
        <f>"("&amp;IF(入力用!C9="","　　　　　　　",DBCS(入力用!C9))&amp;")"&amp;IF(入力用!E9="","　　　　　　　",DBCS(入力用!E9))&amp;"-"&amp;DBCS(入力用!G9)</f>
        <v>(　　　　　　　)　　　　　　　-</v>
      </c>
      <c r="J7" s="313"/>
      <c r="K7" s="313"/>
      <c r="L7" s="314"/>
      <c r="M7" s="96"/>
    </row>
    <row r="8" spans="1:19" ht="30.75" customHeight="1" thickBot="1" x14ac:dyDescent="0.4">
      <c r="A8" s="95"/>
      <c r="B8" s="95"/>
      <c r="C8" s="315" t="s">
        <v>51</v>
      </c>
      <c r="D8" s="316"/>
      <c r="E8" s="317" t="str">
        <f>"〒"&amp;IF(入力用!C10="","　　　　　　",DBCS(入力用!C10))&amp;"-"&amp;DBCS(入力用!E10)</f>
        <v>〒　　　　　　-</v>
      </c>
      <c r="F8" s="318"/>
      <c r="G8" s="319">
        <f>入力用!C11</f>
        <v>0</v>
      </c>
      <c r="H8" s="320"/>
      <c r="I8" s="320"/>
      <c r="J8" s="320"/>
      <c r="K8" s="320"/>
      <c r="L8" s="321"/>
      <c r="M8" s="96"/>
      <c r="N8" s="156"/>
    </row>
    <row r="9" spans="1:19" ht="30.75" customHeight="1" x14ac:dyDescent="0.15">
      <c r="A9" s="95"/>
      <c r="B9" s="95"/>
      <c r="C9" s="167" t="s">
        <v>52</v>
      </c>
      <c r="D9" s="168" t="s">
        <v>53</v>
      </c>
      <c r="E9" s="322" t="str">
        <f>TRIM(DBCS(入力用!C13))</f>
        <v/>
      </c>
      <c r="F9" s="323"/>
      <c r="G9" s="174" t="str">
        <f>IF(入力用!E13="","",入力用!E13)</f>
        <v/>
      </c>
      <c r="H9" s="169" t="s">
        <v>54</v>
      </c>
      <c r="I9" s="165" t="s">
        <v>55</v>
      </c>
      <c r="J9" s="165" t="s">
        <v>56</v>
      </c>
      <c r="K9" s="165" t="s">
        <v>57</v>
      </c>
      <c r="L9" s="166" t="s">
        <v>58</v>
      </c>
      <c r="M9" s="96"/>
      <c r="N9" s="297"/>
    </row>
    <row r="10" spans="1:19" ht="30.75" customHeight="1" x14ac:dyDescent="0.15">
      <c r="A10" s="95"/>
      <c r="B10" s="95"/>
      <c r="C10" s="159" t="s">
        <v>59</v>
      </c>
      <c r="D10" s="160" t="str">
        <f>IF(入力用!A14="","",入力用!A14)</f>
        <v/>
      </c>
      <c r="E10" s="305" t="str">
        <f>IF(入力用!C14="","",TRIM(DBCS(入力用!C14)))</f>
        <v/>
      </c>
      <c r="F10" s="324"/>
      <c r="G10" s="173" t="str">
        <f>IF(入力用!E14="","",入力用!E14)</f>
        <v/>
      </c>
      <c r="H10" s="147" t="s">
        <v>60</v>
      </c>
      <c r="I10" s="99">
        <f>入力用!C18</f>
        <v>0</v>
      </c>
      <c r="J10" s="99">
        <f>入力用!E18</f>
        <v>0</v>
      </c>
      <c r="K10" s="99">
        <f>入力用!G18</f>
        <v>0</v>
      </c>
      <c r="L10" s="100">
        <f>入力用!I18</f>
        <v>0</v>
      </c>
      <c r="M10" s="96"/>
      <c r="N10" s="297"/>
    </row>
    <row r="11" spans="1:19" ht="30.75" customHeight="1" x14ac:dyDescent="0.15">
      <c r="A11" s="95"/>
      <c r="B11" s="95"/>
      <c r="C11" s="159" t="s">
        <v>61</v>
      </c>
      <c r="D11" s="160" t="str">
        <f>IF(入力用!A15="","",入力用!A15)</f>
        <v/>
      </c>
      <c r="E11" s="305" t="str">
        <f>IF(入力用!C15="","",TRIM(DBCS(入力用!C15)))</f>
        <v/>
      </c>
      <c r="F11" s="306"/>
      <c r="G11" s="175" t="str">
        <f>IF(入力用!E15="","",入力用!E15)</f>
        <v/>
      </c>
      <c r="H11" s="147" t="s">
        <v>62</v>
      </c>
      <c r="I11" s="99">
        <f>入力用!C19</f>
        <v>0</v>
      </c>
      <c r="J11" s="99">
        <f>入力用!E19</f>
        <v>0</v>
      </c>
      <c r="K11" s="99">
        <f>入力用!G19</f>
        <v>0</v>
      </c>
      <c r="L11" s="100">
        <f>入力用!I19</f>
        <v>0</v>
      </c>
      <c r="M11" s="96"/>
      <c r="N11" s="297"/>
    </row>
    <row r="12" spans="1:19" ht="30.75" customHeight="1" thickBot="1" x14ac:dyDescent="0.4">
      <c r="A12" s="95"/>
      <c r="B12" s="95"/>
      <c r="C12" s="161" t="s">
        <v>63</v>
      </c>
      <c r="D12" s="162" t="str">
        <f>IF(入力用!A16="","",入力用!A16)</f>
        <v/>
      </c>
      <c r="E12" s="295" t="str">
        <f>IF(入力用!C16="","",TRIM(DBCS(入力用!C16)))</f>
        <v/>
      </c>
      <c r="F12" s="296"/>
      <c r="G12" s="176" t="str">
        <f>IF(入力用!E16="","",入力用!E16)</f>
        <v/>
      </c>
      <c r="H12" s="147" t="s">
        <v>64</v>
      </c>
      <c r="I12" s="99">
        <f>入力用!C20</f>
        <v>0</v>
      </c>
      <c r="J12" s="99">
        <f>入力用!E20</f>
        <v>0</v>
      </c>
      <c r="K12" s="99">
        <f>入力用!G20</f>
        <v>0</v>
      </c>
      <c r="L12" s="100">
        <f>入力用!I20</f>
        <v>0</v>
      </c>
      <c r="M12" s="96"/>
      <c r="N12" s="156"/>
    </row>
    <row r="13" spans="1:19" ht="30.75" customHeight="1" thickBot="1" x14ac:dyDescent="0.4">
      <c r="A13" s="95"/>
      <c r="B13" s="95"/>
      <c r="C13" s="262" t="s">
        <v>65</v>
      </c>
      <c r="D13" s="263"/>
      <c r="E13" s="263"/>
      <c r="F13" s="263"/>
      <c r="G13" s="264"/>
      <c r="H13" s="259" t="str">
        <f>IF(AND(入力用!C11&lt;&gt;"",OR(G9="部活動指導員",G10="部活動指導員",G11="部活動指導員",G12="部活動指導員")),IF(OR(LEFT(G8,3)="羽咋郡",LEFT(G8,3)="鹿島郡"),MID(G8,4,FIND("町",G8)-3),IF(MID(G8,4,1)="市",LEFT(G8,4),LEFT(G8,3)))&amp;"教育委員会","")</f>
        <v/>
      </c>
      <c r="I13" s="260"/>
      <c r="J13" s="260"/>
      <c r="K13" s="260"/>
      <c r="L13" s="261"/>
      <c r="N13" s="156"/>
    </row>
    <row r="14" spans="1:19" ht="33.950000000000003" customHeight="1" x14ac:dyDescent="0.35">
      <c r="A14" s="95"/>
      <c r="B14" s="95"/>
      <c r="C14" s="163" t="s">
        <v>66</v>
      </c>
      <c r="D14" s="164" t="s">
        <v>67</v>
      </c>
      <c r="E14" s="101" t="s">
        <v>68</v>
      </c>
      <c r="F14" s="282" t="s">
        <v>69</v>
      </c>
      <c r="G14" s="283"/>
      <c r="H14" s="254" t="s">
        <v>70</v>
      </c>
      <c r="I14" s="254"/>
      <c r="J14" s="255"/>
      <c r="K14" s="256" t="s">
        <v>71</v>
      </c>
      <c r="L14" s="257"/>
      <c r="M14" s="96"/>
      <c r="N14" s="156"/>
    </row>
    <row r="15" spans="1:19" ht="30.75" customHeight="1" x14ac:dyDescent="0.15">
      <c r="A15" s="95" t="s">
        <v>72</v>
      </c>
      <c r="B15" s="95">
        <v>1</v>
      </c>
      <c r="C15" s="102" t="str">
        <f>IF(入力用!$L4="","",入力用!$L4)</f>
        <v/>
      </c>
      <c r="D15" s="103"/>
      <c r="E15" s="104" t="str">
        <f>IF(入力用!$M4="","",入力用!$M4)</f>
        <v/>
      </c>
      <c r="F15" s="271" t="str">
        <f>IF(入力用!$N4="","",入力用!$N4)</f>
        <v/>
      </c>
      <c r="G15" s="284"/>
      <c r="H15" s="250" t="str">
        <f>"（"&amp;IF(入力用!$O4="","",入力用!$O4)&amp;"）"</f>
        <v>（）</v>
      </c>
      <c r="I15" s="250"/>
      <c r="J15" s="251"/>
      <c r="K15" s="246" t="str">
        <f>IF(入力用!$P4="","",入力用!$P4)</f>
        <v/>
      </c>
      <c r="L15" s="247"/>
      <c r="M15" s="96"/>
      <c r="N15" s="105" t="str">
        <f>IF(入力用!$U4="","","○")</f>
        <v/>
      </c>
    </row>
    <row r="16" spans="1:19" ht="30.75" customHeight="1" x14ac:dyDescent="0.15">
      <c r="A16" s="95" t="s">
        <v>73</v>
      </c>
      <c r="B16" s="95">
        <v>2</v>
      </c>
      <c r="C16" s="102" t="str">
        <f>IF(入力用!$L5="","",入力用!$L5)</f>
        <v/>
      </c>
      <c r="D16" s="103"/>
      <c r="E16" s="104" t="str">
        <f>IF(入力用!$M5="","",入力用!$M5)</f>
        <v/>
      </c>
      <c r="F16" s="271" t="str">
        <f>IF(入力用!$N5="","",入力用!$N5)</f>
        <v/>
      </c>
      <c r="G16" s="272"/>
      <c r="H16" s="250" t="str">
        <f>"（"&amp;IF(入力用!$O5="","",入力用!$O5)&amp;"）"</f>
        <v>（）</v>
      </c>
      <c r="I16" s="250"/>
      <c r="J16" s="251"/>
      <c r="K16" s="246" t="str">
        <f>IF(入力用!$P5="","",入力用!$P5)</f>
        <v/>
      </c>
      <c r="L16" s="247"/>
      <c r="M16" s="96"/>
      <c r="N16" s="105" t="str">
        <f>IF(入力用!$U5="","","○")</f>
        <v/>
      </c>
    </row>
    <row r="17" spans="1:14" ht="30.75" customHeight="1" x14ac:dyDescent="0.15">
      <c r="A17" s="95" t="s">
        <v>74</v>
      </c>
      <c r="B17" s="95">
        <v>3</v>
      </c>
      <c r="C17" s="102" t="str">
        <f>IF(入力用!$L6="","",入力用!$L6)</f>
        <v/>
      </c>
      <c r="D17" s="103"/>
      <c r="E17" s="104" t="str">
        <f>IF(入力用!$M6="","",入力用!$M6)</f>
        <v/>
      </c>
      <c r="F17" s="271" t="str">
        <f>IF(入力用!$N6="","",入力用!$N6)</f>
        <v/>
      </c>
      <c r="G17" s="272"/>
      <c r="H17" s="250" t="str">
        <f>"（"&amp;IF(入力用!$O6="","",入力用!$O6)&amp;"）"</f>
        <v>（）</v>
      </c>
      <c r="I17" s="250"/>
      <c r="J17" s="251"/>
      <c r="K17" s="246" t="str">
        <f>IF(入力用!$P6="","",入力用!$P6)</f>
        <v/>
      </c>
      <c r="L17" s="247"/>
      <c r="M17" s="96"/>
      <c r="N17" s="105" t="str">
        <f>IF(入力用!$U6="","","○")</f>
        <v/>
      </c>
    </row>
    <row r="18" spans="1:14" ht="30.75" customHeight="1" x14ac:dyDescent="0.15">
      <c r="A18" s="95" t="s">
        <v>75</v>
      </c>
      <c r="B18" s="95">
        <v>4</v>
      </c>
      <c r="C18" s="102" t="str">
        <f>IF(入力用!$L7="","",入力用!$L7)</f>
        <v/>
      </c>
      <c r="D18" s="103"/>
      <c r="E18" s="104" t="str">
        <f>IF(入力用!$M7="","",入力用!$M7)</f>
        <v/>
      </c>
      <c r="F18" s="271" t="str">
        <f>IF(入力用!$N7="","",入力用!$N7)</f>
        <v/>
      </c>
      <c r="G18" s="272"/>
      <c r="H18" s="250" t="str">
        <f>"（"&amp;IF(入力用!$O7="","",入力用!$O7)&amp;"）"</f>
        <v>（）</v>
      </c>
      <c r="I18" s="250"/>
      <c r="J18" s="251"/>
      <c r="K18" s="246" t="str">
        <f>IF(入力用!$P7="","",入力用!$P7)</f>
        <v/>
      </c>
      <c r="L18" s="247"/>
      <c r="M18" s="96"/>
      <c r="N18" s="105" t="str">
        <f>IF(入力用!$U7="","","○")</f>
        <v/>
      </c>
    </row>
    <row r="19" spans="1:14" ht="30.75" customHeight="1" x14ac:dyDescent="0.15">
      <c r="A19" s="95" t="s">
        <v>76</v>
      </c>
      <c r="B19" s="95">
        <v>5</v>
      </c>
      <c r="C19" s="102" t="str">
        <f>IF(入力用!$L8="","",入力用!$L8)</f>
        <v/>
      </c>
      <c r="D19" s="103"/>
      <c r="E19" s="104" t="str">
        <f>IF(入力用!$M8="","",入力用!$M8)</f>
        <v/>
      </c>
      <c r="F19" s="271" t="str">
        <f>IF(入力用!$N8="","",入力用!$N8)</f>
        <v/>
      </c>
      <c r="G19" s="272"/>
      <c r="H19" s="250" t="str">
        <f>"（"&amp;IF(入力用!$O8="","",入力用!$O8)&amp;"）"</f>
        <v>（）</v>
      </c>
      <c r="I19" s="250"/>
      <c r="J19" s="251"/>
      <c r="K19" s="246" t="str">
        <f>IF(入力用!$P8="","",入力用!$P8)</f>
        <v/>
      </c>
      <c r="L19" s="247"/>
      <c r="M19" s="96"/>
      <c r="N19" s="105" t="str">
        <f>IF(入力用!$U8="","","○")</f>
        <v/>
      </c>
    </row>
    <row r="20" spans="1:14" ht="30.75" customHeight="1" x14ac:dyDescent="0.15">
      <c r="A20" s="95" t="s">
        <v>77</v>
      </c>
      <c r="B20" s="95">
        <v>6</v>
      </c>
      <c r="C20" s="102" t="str">
        <f>IF(入力用!$L9="","",入力用!$L9)</f>
        <v/>
      </c>
      <c r="D20" s="103"/>
      <c r="E20" s="104" t="str">
        <f>IF(入力用!$M9="","",入力用!$M9)</f>
        <v/>
      </c>
      <c r="F20" s="271" t="str">
        <f>IF(入力用!$N9="","",入力用!$N9)</f>
        <v/>
      </c>
      <c r="G20" s="272"/>
      <c r="H20" s="250" t="str">
        <f>"（"&amp;IF(入力用!$O9="","",入力用!$O9)&amp;"）"</f>
        <v>（）</v>
      </c>
      <c r="I20" s="250"/>
      <c r="J20" s="251"/>
      <c r="K20" s="246" t="str">
        <f>IF(入力用!$P9="","",入力用!$P9)</f>
        <v/>
      </c>
      <c r="L20" s="247"/>
      <c r="M20" s="96"/>
      <c r="N20" s="105" t="str">
        <f>IF(入力用!$U9="","","○")</f>
        <v/>
      </c>
    </row>
    <row r="21" spans="1:14" ht="30.75" customHeight="1" x14ac:dyDescent="0.15">
      <c r="A21" s="95" t="s">
        <v>78</v>
      </c>
      <c r="B21" s="95">
        <v>7</v>
      </c>
      <c r="C21" s="102" t="str">
        <f>IF(入力用!$L10="","",入力用!$L10)</f>
        <v/>
      </c>
      <c r="D21" s="103"/>
      <c r="E21" s="104" t="str">
        <f>IF(入力用!$M10="","",入力用!$M10)</f>
        <v/>
      </c>
      <c r="F21" s="271" t="str">
        <f>IF(入力用!$N10="","",入力用!$N10)</f>
        <v/>
      </c>
      <c r="G21" s="272"/>
      <c r="H21" s="250" t="str">
        <f>"（"&amp;IF(入力用!$O10="","",入力用!$O10)&amp;"）"</f>
        <v>（）</v>
      </c>
      <c r="I21" s="250"/>
      <c r="J21" s="251"/>
      <c r="K21" s="246" t="str">
        <f>IF(入力用!$P10="","",入力用!$P10)</f>
        <v/>
      </c>
      <c r="L21" s="247"/>
      <c r="M21" s="96"/>
      <c r="N21" s="105" t="str">
        <f>IF(入力用!$U10="","","○")</f>
        <v/>
      </c>
    </row>
    <row r="22" spans="1:14" ht="30.75" customHeight="1" x14ac:dyDescent="0.15">
      <c r="A22" s="95" t="s">
        <v>79</v>
      </c>
      <c r="B22" s="95">
        <v>8</v>
      </c>
      <c r="C22" s="102" t="str">
        <f>IF(入力用!$L11="","",入力用!$L11)</f>
        <v/>
      </c>
      <c r="D22" s="103"/>
      <c r="E22" s="104" t="str">
        <f>IF(入力用!$M11="","",入力用!$M11)</f>
        <v/>
      </c>
      <c r="F22" s="271" t="str">
        <f>IF(入力用!$N11="","",入力用!$N11)</f>
        <v/>
      </c>
      <c r="G22" s="272"/>
      <c r="H22" s="250" t="str">
        <f>"（"&amp;IF(入力用!$O11="","",入力用!$O11)&amp;"）"</f>
        <v>（）</v>
      </c>
      <c r="I22" s="250"/>
      <c r="J22" s="251"/>
      <c r="K22" s="246" t="str">
        <f>IF(入力用!$P11="","",入力用!$P11)</f>
        <v/>
      </c>
      <c r="L22" s="247"/>
      <c r="M22" s="96"/>
      <c r="N22" s="105" t="str">
        <f>IF(入力用!$U11="","","○")</f>
        <v/>
      </c>
    </row>
    <row r="23" spans="1:14" ht="30.75" customHeight="1" x14ac:dyDescent="0.15">
      <c r="A23" s="95" t="s">
        <v>80</v>
      </c>
      <c r="B23" s="95">
        <v>9</v>
      </c>
      <c r="C23" s="102" t="str">
        <f>IF(入力用!$L12="","",入力用!$L12)</f>
        <v/>
      </c>
      <c r="D23" s="103"/>
      <c r="E23" s="104" t="str">
        <f>IF(入力用!$M12="","",入力用!$M12)</f>
        <v/>
      </c>
      <c r="F23" s="271" t="str">
        <f>IF(入力用!$N12="","",入力用!$N12)</f>
        <v/>
      </c>
      <c r="G23" s="272"/>
      <c r="H23" s="250" t="str">
        <f>"（"&amp;IF(入力用!$O12="","",入力用!$O12)&amp;"）"</f>
        <v>（）</v>
      </c>
      <c r="I23" s="250"/>
      <c r="J23" s="251"/>
      <c r="K23" s="246" t="str">
        <f>IF(入力用!$P12="","",入力用!$P12)</f>
        <v/>
      </c>
      <c r="L23" s="247"/>
      <c r="M23" s="96"/>
      <c r="N23" s="105" t="str">
        <f>IF(入力用!$U12="","","○")</f>
        <v/>
      </c>
    </row>
    <row r="24" spans="1:14" ht="30.75" customHeight="1" x14ac:dyDescent="0.15">
      <c r="A24" s="95" t="s">
        <v>81</v>
      </c>
      <c r="B24" s="95">
        <v>10</v>
      </c>
      <c r="C24" s="102" t="str">
        <f>IF(入力用!$L13="","",入力用!$L13)</f>
        <v/>
      </c>
      <c r="D24" s="103"/>
      <c r="E24" s="104" t="str">
        <f>IF(入力用!$M13="","",入力用!$M13)</f>
        <v/>
      </c>
      <c r="F24" s="271" t="str">
        <f>IF(入力用!$N13="","",入力用!$N13)</f>
        <v/>
      </c>
      <c r="G24" s="272"/>
      <c r="H24" s="250" t="str">
        <f>"（"&amp;IF(入力用!$O13="","",入力用!$O13)&amp;"）"</f>
        <v>（）</v>
      </c>
      <c r="I24" s="250"/>
      <c r="J24" s="251"/>
      <c r="K24" s="246" t="str">
        <f>IF(入力用!$P13="","",入力用!$P13)</f>
        <v/>
      </c>
      <c r="L24" s="247"/>
      <c r="M24" s="96"/>
      <c r="N24" s="105" t="str">
        <f>IF(入力用!$U13="","","○")</f>
        <v/>
      </c>
    </row>
    <row r="25" spans="1:14" ht="30.75" customHeight="1" x14ac:dyDescent="0.15">
      <c r="A25" s="95" t="s">
        <v>82</v>
      </c>
      <c r="B25" s="95">
        <v>11</v>
      </c>
      <c r="C25" s="102" t="str">
        <f>IF(入力用!$L14="","",入力用!$L14)</f>
        <v/>
      </c>
      <c r="D25" s="103"/>
      <c r="E25" s="104" t="str">
        <f>IF(入力用!$M14="","",入力用!$M14)</f>
        <v/>
      </c>
      <c r="F25" s="271" t="str">
        <f>IF(入力用!$N14="","",入力用!$N14)</f>
        <v/>
      </c>
      <c r="G25" s="272"/>
      <c r="H25" s="250" t="str">
        <f>"（"&amp;IF(入力用!$O14="","",入力用!$O14)&amp;"）"</f>
        <v>（）</v>
      </c>
      <c r="I25" s="250"/>
      <c r="J25" s="251"/>
      <c r="K25" s="246" t="str">
        <f>IF(入力用!$P14="","",入力用!$P14)</f>
        <v/>
      </c>
      <c r="L25" s="247"/>
      <c r="M25" s="96"/>
      <c r="N25" s="105" t="str">
        <f>IF(入力用!$U14="","","○")</f>
        <v/>
      </c>
    </row>
    <row r="26" spans="1:14" ht="30.75" customHeight="1" x14ac:dyDescent="0.15">
      <c r="A26" s="95" t="s">
        <v>83</v>
      </c>
      <c r="B26" s="95">
        <v>12</v>
      </c>
      <c r="C26" s="102" t="str">
        <f>IF(入力用!$L15="","",入力用!$L15)</f>
        <v/>
      </c>
      <c r="D26" s="103"/>
      <c r="E26" s="104" t="str">
        <f>IF(入力用!$M15="","",入力用!$M15)</f>
        <v/>
      </c>
      <c r="F26" s="271" t="str">
        <f>IF(入力用!$N15="","",入力用!$N15)</f>
        <v/>
      </c>
      <c r="G26" s="272"/>
      <c r="H26" s="250" t="str">
        <f>"（"&amp;IF(入力用!$O15="","",入力用!$O15)&amp;"）"</f>
        <v>（）</v>
      </c>
      <c r="I26" s="250"/>
      <c r="J26" s="251"/>
      <c r="K26" s="246" t="str">
        <f>IF(入力用!$P15="","",入力用!$P15)</f>
        <v/>
      </c>
      <c r="L26" s="247"/>
      <c r="M26" s="96"/>
      <c r="N26" s="105" t="str">
        <f>IF(入力用!$U15="","","○")</f>
        <v/>
      </c>
    </row>
    <row r="27" spans="1:14" ht="30.75" customHeight="1" x14ac:dyDescent="0.15">
      <c r="A27" s="95" t="s">
        <v>84</v>
      </c>
      <c r="B27" s="95">
        <v>13</v>
      </c>
      <c r="C27" s="102" t="str">
        <f>IF(入力用!$L16="","",入力用!$L16)</f>
        <v/>
      </c>
      <c r="D27" s="103"/>
      <c r="E27" s="104" t="str">
        <f>IF(入力用!$M16="","",入力用!$M16)</f>
        <v/>
      </c>
      <c r="F27" s="271" t="str">
        <f>IF(入力用!$N16="","",入力用!$N16)</f>
        <v/>
      </c>
      <c r="G27" s="272"/>
      <c r="H27" s="250" t="str">
        <f>"（"&amp;IF(入力用!$O16="","",入力用!$O16)&amp;"）"</f>
        <v>（）</v>
      </c>
      <c r="I27" s="250"/>
      <c r="J27" s="251"/>
      <c r="K27" s="246" t="str">
        <f>IF(入力用!$P16="","",入力用!$P16)</f>
        <v/>
      </c>
      <c r="L27" s="247"/>
      <c r="M27" s="96"/>
      <c r="N27" s="105" t="str">
        <f>IF(入力用!$U16="","","○")</f>
        <v/>
      </c>
    </row>
    <row r="28" spans="1:14" ht="30.75" customHeight="1" x14ac:dyDescent="0.15">
      <c r="A28" s="95" t="s">
        <v>85</v>
      </c>
      <c r="B28" s="95">
        <v>14</v>
      </c>
      <c r="C28" s="102" t="str">
        <f>IF(入力用!$L17="","",入力用!$L17)</f>
        <v/>
      </c>
      <c r="D28" s="103"/>
      <c r="E28" s="104" t="str">
        <f>IF(入力用!$M17="","",入力用!$M17)</f>
        <v/>
      </c>
      <c r="F28" s="271" t="str">
        <f>IF(入力用!$N17="","",入力用!$N17)</f>
        <v/>
      </c>
      <c r="G28" s="272"/>
      <c r="H28" s="250" t="str">
        <f>"（"&amp;IF(入力用!$O17="","",入力用!$O17)&amp;"）"</f>
        <v>（）</v>
      </c>
      <c r="I28" s="250"/>
      <c r="J28" s="251"/>
      <c r="K28" s="246" t="str">
        <f>IF(入力用!$P17="","",入力用!$P17)</f>
        <v/>
      </c>
      <c r="L28" s="247"/>
      <c r="M28" s="96"/>
      <c r="N28" s="105" t="str">
        <f>IF(入力用!$U17="","","○")</f>
        <v/>
      </c>
    </row>
    <row r="29" spans="1:14" ht="30.75" customHeight="1" x14ac:dyDescent="0.15">
      <c r="A29" s="95" t="s">
        <v>86</v>
      </c>
      <c r="B29" s="95">
        <v>15</v>
      </c>
      <c r="C29" s="102" t="str">
        <f>IF(入力用!$L18="","",入力用!$L18)</f>
        <v/>
      </c>
      <c r="D29" s="103"/>
      <c r="E29" s="104" t="str">
        <f>IF(入力用!$M18="","",入力用!$M18)</f>
        <v/>
      </c>
      <c r="F29" s="271" t="str">
        <f>IF(入力用!$N18="","",入力用!$N18)</f>
        <v/>
      </c>
      <c r="G29" s="272"/>
      <c r="H29" s="250" t="str">
        <f>"（"&amp;IF(入力用!$O18="","",入力用!$O18)&amp;"）"</f>
        <v>（）</v>
      </c>
      <c r="I29" s="250"/>
      <c r="J29" s="251"/>
      <c r="K29" s="246" t="str">
        <f>IF(入力用!$P18="","",入力用!$P18)</f>
        <v/>
      </c>
      <c r="L29" s="247"/>
      <c r="M29" s="96"/>
      <c r="N29" s="105" t="str">
        <f>IF(入力用!$U18="","","○")</f>
        <v/>
      </c>
    </row>
    <row r="30" spans="1:14" ht="30.75" customHeight="1" x14ac:dyDescent="0.15">
      <c r="A30" s="95" t="s">
        <v>87</v>
      </c>
      <c r="B30" s="95">
        <v>16</v>
      </c>
      <c r="C30" s="102" t="str">
        <f>IF(入力用!$L19="","",入力用!$L19)</f>
        <v/>
      </c>
      <c r="D30" s="103"/>
      <c r="E30" s="104" t="str">
        <f>IF(入力用!$M19="","",入力用!$M19)</f>
        <v/>
      </c>
      <c r="F30" s="271" t="str">
        <f>IF(入力用!$N19="","",入力用!$N19)</f>
        <v/>
      </c>
      <c r="G30" s="272"/>
      <c r="H30" s="250" t="str">
        <f>"（"&amp;IF(入力用!$O19="","",入力用!$O19)&amp;"）"</f>
        <v>（）</v>
      </c>
      <c r="I30" s="250"/>
      <c r="J30" s="251"/>
      <c r="K30" s="246" t="str">
        <f>IF(入力用!$P19="","",入力用!$P19)</f>
        <v/>
      </c>
      <c r="L30" s="247"/>
      <c r="M30" s="96"/>
      <c r="N30" s="105" t="str">
        <f>IF(入力用!$U19="","","○")</f>
        <v/>
      </c>
    </row>
    <row r="31" spans="1:14" ht="30.75" customHeight="1" x14ac:dyDescent="0.15">
      <c r="A31" s="95" t="s">
        <v>88</v>
      </c>
      <c r="B31" s="95">
        <v>17</v>
      </c>
      <c r="C31" s="102" t="str">
        <f>IF(入力用!$L20="","",入力用!$L20)</f>
        <v/>
      </c>
      <c r="D31" s="103"/>
      <c r="E31" s="104" t="str">
        <f>IF(入力用!$M20="","",入力用!$M20)</f>
        <v/>
      </c>
      <c r="F31" s="271" t="str">
        <f>IF(入力用!$N20="","",入力用!$N20)</f>
        <v/>
      </c>
      <c r="G31" s="272"/>
      <c r="H31" s="250" t="str">
        <f>"（"&amp;IF(入力用!$O20="","",入力用!$O20)&amp;"）"</f>
        <v>（）</v>
      </c>
      <c r="I31" s="250"/>
      <c r="J31" s="251"/>
      <c r="K31" s="246" t="str">
        <f>IF(入力用!$P20="","",入力用!$P20)</f>
        <v/>
      </c>
      <c r="L31" s="247"/>
      <c r="M31" s="96"/>
      <c r="N31" s="105" t="str">
        <f>IF(入力用!$U20="","","○")</f>
        <v/>
      </c>
    </row>
    <row r="32" spans="1:14" ht="30.75" customHeight="1" thickBot="1" x14ac:dyDescent="0.2">
      <c r="A32" s="95" t="s">
        <v>89</v>
      </c>
      <c r="B32" s="95">
        <v>18</v>
      </c>
      <c r="C32" s="106" t="str">
        <f>IF(入力用!$L21="","",入力用!$L21)</f>
        <v/>
      </c>
      <c r="D32" s="107"/>
      <c r="E32" s="108" t="str">
        <f>IF(入力用!$M21="","",入力用!$M21)</f>
        <v/>
      </c>
      <c r="F32" s="273" t="str">
        <f>IF(入力用!$N21="","",入力用!$N21)</f>
        <v/>
      </c>
      <c r="G32" s="274"/>
      <c r="H32" s="252" t="str">
        <f>"（"&amp;IF(入力用!$O21="","",入力用!$O21)&amp;"）"</f>
        <v>（）</v>
      </c>
      <c r="I32" s="252"/>
      <c r="J32" s="253"/>
      <c r="K32" s="248" t="str">
        <f>IF(入力用!$P21="","",入力用!$P21)</f>
        <v/>
      </c>
      <c r="L32" s="249"/>
      <c r="M32" s="96"/>
      <c r="N32" s="105" t="str">
        <f>IF(入力用!$U21="","","○")</f>
        <v/>
      </c>
    </row>
    <row r="33" spans="1:12" x14ac:dyDescent="0.15">
      <c r="A33" s="95"/>
      <c r="B33" s="95"/>
      <c r="C33" s="187"/>
      <c r="D33" s="187"/>
      <c r="E33" s="187"/>
      <c r="F33" s="187"/>
      <c r="G33" s="187"/>
      <c r="H33" s="187"/>
      <c r="I33" s="187"/>
      <c r="J33" s="187"/>
      <c r="K33" s="187"/>
      <c r="L33" s="187"/>
    </row>
    <row r="34" spans="1:12" ht="62.25" hidden="1" customHeight="1" thickTop="1" thickBot="1" x14ac:dyDescent="0.2">
      <c r="A34" s="95"/>
      <c r="B34" s="95"/>
      <c r="C34" s="109" t="s">
        <v>90</v>
      </c>
      <c r="D34" s="110"/>
      <c r="E34" s="111"/>
      <c r="F34" s="275">
        <f>入力用!O22</f>
        <v>0</v>
      </c>
      <c r="G34" s="275"/>
      <c r="H34" s="275"/>
      <c r="I34" s="275"/>
      <c r="J34" s="275"/>
      <c r="K34" s="275"/>
      <c r="L34" s="276"/>
    </row>
    <row r="35" spans="1:12" ht="62.25" hidden="1" customHeight="1" thickTop="1" x14ac:dyDescent="0.15">
      <c r="A35" s="95"/>
      <c r="B35" s="95"/>
      <c r="C35" s="112"/>
      <c r="D35" s="112"/>
      <c r="F35" s="113"/>
      <c r="G35" s="113"/>
      <c r="H35" s="113"/>
      <c r="I35" s="113"/>
      <c r="J35" s="113"/>
      <c r="K35" s="113"/>
      <c r="L35" s="113"/>
    </row>
    <row r="36" spans="1:12" ht="62.25" hidden="1" customHeight="1" x14ac:dyDescent="0.15">
      <c r="A36" s="95"/>
      <c r="B36" s="95"/>
      <c r="C36" s="112"/>
      <c r="D36" s="112"/>
      <c r="E36" s="277" t="str">
        <f>"参加申込選手数　　"&amp;COUNTA(入力用!$O$4:$O$21)&amp;"　人　×　600円　＝　"&amp;COUNTA(入力用!$O$4:$O$21)*600&amp;"　円"</f>
        <v>参加申込選手数　　0　人　×　600円　＝　0　円</v>
      </c>
      <c r="F36" s="278"/>
      <c r="G36" s="278"/>
      <c r="H36" s="278"/>
      <c r="I36" s="278"/>
      <c r="J36" s="278"/>
      <c r="K36" s="279"/>
      <c r="L36" s="113"/>
    </row>
    <row r="37" spans="1:12" ht="36" customHeight="1" x14ac:dyDescent="0.15">
      <c r="A37" s="95"/>
      <c r="B37" s="95"/>
      <c r="C37" s="114" t="s">
        <v>91</v>
      </c>
      <c r="D37" s="114"/>
      <c r="E37" s="92"/>
      <c r="F37" s="92"/>
      <c r="G37" s="92"/>
      <c r="H37" s="92"/>
      <c r="I37" s="92"/>
      <c r="J37" s="92"/>
      <c r="K37" s="92"/>
      <c r="L37" s="92"/>
    </row>
    <row r="38" spans="1:12" ht="28.5" customHeight="1" x14ac:dyDescent="0.15">
      <c r="A38" s="95"/>
      <c r="B38" s="95"/>
      <c r="C38" s="280" t="str">
        <f ca="1">"令和 "&amp;DBCS(IF(YEAR(NOW())=2019,"元",YEAR(NOW())-2018))&amp;"年 "&amp;DBCS(MONTH(NOW()))&amp;"月 "&amp;DBCS(DAY(NOW()))&amp;"日"</f>
        <v>令和 ７年 ３月 ３１日</v>
      </c>
      <c r="D38" s="280"/>
      <c r="E38" s="281"/>
      <c r="F38" s="281"/>
      <c r="G38" s="92"/>
      <c r="H38" s="92"/>
      <c r="I38" s="92"/>
      <c r="J38" s="92"/>
      <c r="K38" s="92"/>
      <c r="L38" s="92"/>
    </row>
    <row r="39" spans="1:12" ht="33" customHeight="1" x14ac:dyDescent="0.2">
      <c r="A39" s="95"/>
      <c r="B39" s="95"/>
      <c r="C39" s="265" t="str">
        <f>IF(VLOOKUP('参加申込書（県体予選）'!L1,大会名など!$A$2:$C$7,3)="","",VLOOKUP('参加申込書（県体予選）'!L1,大会名など!$A$2:$C$7,3)&amp;"　"&amp;IF(C5="能登ブロック","",VLOOKUP('参加申込書（県体予選）'!L1,大会名など!$A$2:$D$7,4))&amp;"　様")</f>
        <v>加賀地区中学校体育連盟会長
　山下　悟　様</v>
      </c>
      <c r="D39" s="265"/>
      <c r="E39" s="266"/>
      <c r="F39" s="266"/>
      <c r="G39" s="266"/>
      <c r="H39" s="266"/>
      <c r="I39" s="115"/>
      <c r="J39" s="92"/>
      <c r="K39" s="92"/>
      <c r="L39" s="92"/>
    </row>
    <row r="40" spans="1:12" x14ac:dyDescent="0.15">
      <c r="A40" s="95"/>
      <c r="B40" s="95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1:12" ht="30" customHeight="1" x14ac:dyDescent="0.15">
      <c r="A41" s="95"/>
      <c r="B41" s="95"/>
      <c r="C41" s="92"/>
      <c r="D41" s="258" t="s">
        <v>92</v>
      </c>
      <c r="E41" s="258"/>
      <c r="F41" s="267">
        <f>入力用!C7</f>
        <v>0</v>
      </c>
      <c r="G41" s="268"/>
      <c r="H41" s="116" t="s">
        <v>93</v>
      </c>
      <c r="I41" s="269" t="str">
        <f>IF(LEN(TRIM(入力用!C12))&lt;=4,SUBSTITUTE(DBCS(TRIM(入力用!C12)),"　","　　"),IF(LEN(TRIM(入力用!C12))&gt;=6,SUBSTITUTE(TRIM(DBCS(入力用!C12)),"　",""),DBCS(TRIM(入力用!C12))))</f>
        <v/>
      </c>
      <c r="J41" s="270"/>
      <c r="K41" s="270"/>
      <c r="L41" s="117" t="s">
        <v>94</v>
      </c>
    </row>
    <row r="42" spans="1:12" x14ac:dyDescent="0.15">
      <c r="A42" s="95"/>
      <c r="B42" s="95"/>
    </row>
    <row r="43" spans="1:12" x14ac:dyDescent="0.15">
      <c r="A43" s="95"/>
      <c r="B43" s="95"/>
    </row>
    <row r="44" spans="1:12" x14ac:dyDescent="0.15">
      <c r="A44" s="95"/>
      <c r="B44" s="95"/>
    </row>
    <row r="45" spans="1:12" x14ac:dyDescent="0.15">
      <c r="A45" s="95"/>
      <c r="B45" s="95"/>
    </row>
    <row r="46" spans="1:12" x14ac:dyDescent="0.15">
      <c r="A46" s="95"/>
      <c r="B46" s="95"/>
    </row>
    <row r="47" spans="1:12" x14ac:dyDescent="0.15">
      <c r="A47" s="95"/>
      <c r="B47" s="95"/>
    </row>
    <row r="48" spans="1:12" x14ac:dyDescent="0.15">
      <c r="A48" s="95"/>
      <c r="B48" s="95"/>
    </row>
    <row r="49" spans="1:2" x14ac:dyDescent="0.15">
      <c r="A49" s="95"/>
      <c r="B49" s="95"/>
    </row>
    <row r="50" spans="1:2" x14ac:dyDescent="0.15">
      <c r="A50" s="95"/>
      <c r="B50" s="95"/>
    </row>
    <row r="51" spans="1:2" x14ac:dyDescent="0.15">
      <c r="A51" s="95"/>
      <c r="B51" s="95"/>
    </row>
    <row r="52" spans="1:2" x14ac:dyDescent="0.15">
      <c r="A52" s="95"/>
      <c r="B52" s="95"/>
    </row>
    <row r="53" spans="1:2" x14ac:dyDescent="0.15">
      <c r="A53" s="95"/>
      <c r="B53" s="95"/>
    </row>
    <row r="54" spans="1:2" x14ac:dyDescent="0.15">
      <c r="A54" s="95"/>
      <c r="B54" s="95"/>
    </row>
    <row r="55" spans="1:2" x14ac:dyDescent="0.15">
      <c r="A55" s="95"/>
      <c r="B55" s="95"/>
    </row>
    <row r="56" spans="1:2" x14ac:dyDescent="0.15">
      <c r="A56" s="95"/>
      <c r="B56" s="95"/>
    </row>
    <row r="57" spans="1:2" x14ac:dyDescent="0.15">
      <c r="A57" s="95"/>
      <c r="B57" s="95"/>
    </row>
    <row r="58" spans="1:2" x14ac:dyDescent="0.15">
      <c r="A58" s="95"/>
      <c r="B58" s="95"/>
    </row>
    <row r="59" spans="1:2" x14ac:dyDescent="0.15">
      <c r="A59" s="95"/>
      <c r="B59" s="95"/>
    </row>
    <row r="60" spans="1:2" x14ac:dyDescent="0.15">
      <c r="A60" s="95"/>
      <c r="B60" s="95"/>
    </row>
    <row r="61" spans="1:2" x14ac:dyDescent="0.15">
      <c r="A61" s="95"/>
      <c r="B61" s="95"/>
    </row>
    <row r="62" spans="1:2" x14ac:dyDescent="0.15">
      <c r="A62" s="95"/>
      <c r="B62" s="95"/>
    </row>
    <row r="63" spans="1:2" x14ac:dyDescent="0.15">
      <c r="A63" s="95"/>
      <c r="B63" s="95"/>
    </row>
    <row r="64" spans="1:2" x14ac:dyDescent="0.15">
      <c r="A64" s="95"/>
      <c r="B64" s="95"/>
    </row>
    <row r="65" spans="1:2" x14ac:dyDescent="0.15">
      <c r="A65" s="95"/>
      <c r="B65" s="95"/>
    </row>
    <row r="66" spans="1:2" x14ac:dyDescent="0.15">
      <c r="A66" s="95"/>
      <c r="B66" s="95"/>
    </row>
    <row r="67" spans="1:2" x14ac:dyDescent="0.15">
      <c r="A67" s="95"/>
      <c r="B67" s="95"/>
    </row>
    <row r="68" spans="1:2" x14ac:dyDescent="0.15">
      <c r="A68" s="95"/>
      <c r="B68" s="95"/>
    </row>
    <row r="69" spans="1:2" x14ac:dyDescent="0.15">
      <c r="A69" s="95"/>
      <c r="B69" s="95"/>
    </row>
    <row r="70" spans="1:2" x14ac:dyDescent="0.15">
      <c r="A70" s="95"/>
      <c r="B70" s="95"/>
    </row>
    <row r="71" spans="1:2" x14ac:dyDescent="0.15">
      <c r="A71" s="95"/>
      <c r="B71" s="95"/>
    </row>
    <row r="72" spans="1:2" x14ac:dyDescent="0.15">
      <c r="A72" s="95"/>
      <c r="B72" s="95"/>
    </row>
    <row r="73" spans="1:2" x14ac:dyDescent="0.15">
      <c r="A73" s="95"/>
      <c r="B73" s="95"/>
    </row>
    <row r="74" spans="1:2" x14ac:dyDescent="0.15">
      <c r="A74" s="95"/>
      <c r="B74" s="95"/>
    </row>
    <row r="75" spans="1:2" x14ac:dyDescent="0.15">
      <c r="A75" s="95"/>
      <c r="B75" s="95"/>
    </row>
    <row r="76" spans="1:2" x14ac:dyDescent="0.15">
      <c r="A76" s="95"/>
      <c r="B76" s="95"/>
    </row>
    <row r="77" spans="1:2" x14ac:dyDescent="0.15">
      <c r="A77" s="95"/>
      <c r="B77" s="95"/>
    </row>
    <row r="78" spans="1:2" x14ac:dyDescent="0.15">
      <c r="A78" s="95"/>
      <c r="B78" s="95"/>
    </row>
    <row r="79" spans="1:2" x14ac:dyDescent="0.15">
      <c r="A79" s="95"/>
      <c r="B79" s="95"/>
    </row>
    <row r="80" spans="1:2" x14ac:dyDescent="0.15">
      <c r="A80" s="95"/>
      <c r="B80" s="95"/>
    </row>
    <row r="81" spans="1:2" x14ac:dyDescent="0.15">
      <c r="A81" s="95"/>
      <c r="B81" s="95"/>
    </row>
    <row r="82" spans="1:2" x14ac:dyDescent="0.15">
      <c r="A82" s="95"/>
      <c r="B82" s="95"/>
    </row>
    <row r="83" spans="1:2" x14ac:dyDescent="0.15">
      <c r="A83" s="95"/>
      <c r="B83" s="95"/>
    </row>
    <row r="84" spans="1:2" x14ac:dyDescent="0.15">
      <c r="A84" s="95"/>
      <c r="B84" s="95"/>
    </row>
    <row r="85" spans="1:2" x14ac:dyDescent="0.15">
      <c r="A85" s="95"/>
      <c r="B85" s="95"/>
    </row>
    <row r="86" spans="1:2" x14ac:dyDescent="0.15">
      <c r="A86" s="95"/>
      <c r="B86" s="95"/>
    </row>
    <row r="87" spans="1:2" x14ac:dyDescent="0.15">
      <c r="A87" s="95"/>
      <c r="B87" s="95"/>
    </row>
    <row r="88" spans="1:2" x14ac:dyDescent="0.15">
      <c r="A88" s="95"/>
      <c r="B88" s="95"/>
    </row>
    <row r="89" spans="1:2" x14ac:dyDescent="0.15">
      <c r="A89" s="95"/>
      <c r="B89" s="95"/>
    </row>
    <row r="90" spans="1:2" x14ac:dyDescent="0.15">
      <c r="A90" s="95"/>
      <c r="B90" s="95"/>
    </row>
  </sheetData>
  <sheetProtection formatRows="0"/>
  <mergeCells count="85">
    <mergeCell ref="E12:F12"/>
    <mergeCell ref="N9:N11"/>
    <mergeCell ref="C6:D6"/>
    <mergeCell ref="E6:G6"/>
    <mergeCell ref="I6:L6"/>
    <mergeCell ref="E11:F11"/>
    <mergeCell ref="C7:D7"/>
    <mergeCell ref="E7:G7"/>
    <mergeCell ref="I7:L7"/>
    <mergeCell ref="C8:D8"/>
    <mergeCell ref="E8:F8"/>
    <mergeCell ref="G8:L8"/>
    <mergeCell ref="E9:F9"/>
    <mergeCell ref="E10:F10"/>
    <mergeCell ref="C1:K1"/>
    <mergeCell ref="C3:L3"/>
    <mergeCell ref="C4:L4"/>
    <mergeCell ref="C5:G5"/>
    <mergeCell ref="I5:L5"/>
    <mergeCell ref="F17:G17"/>
    <mergeCell ref="F18:G18"/>
    <mergeCell ref="F19:G19"/>
    <mergeCell ref="F14:G14"/>
    <mergeCell ref="F15:G15"/>
    <mergeCell ref="F16:G16"/>
    <mergeCell ref="F23:G23"/>
    <mergeCell ref="F24:G24"/>
    <mergeCell ref="F25:G25"/>
    <mergeCell ref="F20:G20"/>
    <mergeCell ref="F21:G21"/>
    <mergeCell ref="F22:G22"/>
    <mergeCell ref="D41:E41"/>
    <mergeCell ref="H13:L13"/>
    <mergeCell ref="C13:G13"/>
    <mergeCell ref="C39:H39"/>
    <mergeCell ref="F41:G41"/>
    <mergeCell ref="I41:K41"/>
    <mergeCell ref="F31:G31"/>
    <mergeCell ref="F32:G32"/>
    <mergeCell ref="F34:L34"/>
    <mergeCell ref="E36:K36"/>
    <mergeCell ref="F29:G29"/>
    <mergeCell ref="F30:G30"/>
    <mergeCell ref="C38:F38"/>
    <mergeCell ref="F26:G26"/>
    <mergeCell ref="F27:G27"/>
    <mergeCell ref="F28:G28"/>
    <mergeCell ref="H14:J14"/>
    <mergeCell ref="H15:J15"/>
    <mergeCell ref="H16:J16"/>
    <mergeCell ref="K14:L14"/>
    <mergeCell ref="K15:L15"/>
    <mergeCell ref="H28:J28"/>
    <mergeCell ref="H18:J18"/>
    <mergeCell ref="H17:J17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9:J29"/>
    <mergeCell ref="H30:J30"/>
    <mergeCell ref="H31:J31"/>
    <mergeCell ref="H32:J32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75" orientation="portrait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90"/>
  <sheetViews>
    <sheetView showGridLines="0" showZeros="0" tabSelected="1" showOutlineSymbols="0" view="pageBreakPreview" topLeftCell="C25" zoomScale="87" zoomScaleNormal="87" zoomScaleSheetLayoutView="87" workbookViewId="0">
      <selection activeCell="O11" sqref="O11"/>
    </sheetView>
  </sheetViews>
  <sheetFormatPr defaultColWidth="10.6640625" defaultRowHeight="37.5" x14ac:dyDescent="0.35"/>
  <cols>
    <col min="1" max="2" width="12.109375" style="1" hidden="1" customWidth="1"/>
    <col min="3" max="3" width="9.6640625" style="1" customWidth="1"/>
    <col min="4" max="4" width="4.44140625" style="1" customWidth="1"/>
    <col min="5" max="5" width="7.6640625" style="1" customWidth="1"/>
    <col min="6" max="6" width="17.77734375" style="1" customWidth="1"/>
    <col min="7" max="7" width="10.77734375" style="1" customWidth="1"/>
    <col min="8" max="8" width="14" style="1" customWidth="1"/>
    <col min="9" max="12" width="8.77734375" style="1" customWidth="1"/>
    <col min="13" max="13" width="10.6640625" style="1"/>
    <col min="14" max="14" width="6.5546875" style="156" bestFit="1" customWidth="1"/>
    <col min="15" max="16384" width="10.6640625" style="1"/>
  </cols>
  <sheetData>
    <row r="1" spans="1:19" ht="28.5" hidden="1" customHeight="1" thickBot="1" x14ac:dyDescent="0.2">
      <c r="C1" s="285" t="s">
        <v>47</v>
      </c>
      <c r="D1" s="285"/>
      <c r="E1" s="286"/>
      <c r="F1" s="286"/>
      <c r="G1" s="286"/>
      <c r="H1" s="286"/>
      <c r="I1" s="286"/>
      <c r="J1" s="286"/>
      <c r="K1" s="286"/>
      <c r="L1" s="188">
        <v>1</v>
      </c>
      <c r="M1" s="92"/>
      <c r="N1" s="155"/>
      <c r="O1" s="92"/>
      <c r="P1" s="92"/>
      <c r="Q1" s="92"/>
      <c r="R1" s="92"/>
    </row>
    <row r="2" spans="1:19" ht="39" hidden="1" customHeight="1" x14ac:dyDescent="0.15">
      <c r="C2" s="93"/>
      <c r="D2" s="93"/>
      <c r="E2" s="92"/>
      <c r="F2" s="92"/>
      <c r="G2" s="92"/>
      <c r="H2" s="92"/>
      <c r="I2" s="92"/>
      <c r="J2" s="92"/>
      <c r="K2" s="92"/>
      <c r="L2" s="92"/>
      <c r="M2" s="92"/>
      <c r="N2" s="155"/>
      <c r="O2" s="92"/>
      <c r="P2" s="92"/>
      <c r="Q2" s="92"/>
      <c r="R2" s="92"/>
      <c r="S2" s="94"/>
    </row>
    <row r="3" spans="1:19" ht="29.25" customHeight="1" x14ac:dyDescent="0.35">
      <c r="A3" s="95"/>
      <c r="B3" s="95"/>
      <c r="C3" s="287" t="str">
        <f ca="1">"令和"&amp;DBCS(IF(YEAR(NOW())=2019,"元",YEAR(NOW())-2018))&amp;"年度 "&amp;VLOOKUP('参加申込書（県体）'!L1,大会名など!$A$2:$C$7,2)&amp;" 参加申込書"</f>
        <v>令和７年度 第６３回 石川県中学校サッカー大会 参加申込書</v>
      </c>
      <c r="D3" s="287"/>
      <c r="E3" s="288"/>
      <c r="F3" s="288"/>
      <c r="G3" s="288"/>
      <c r="H3" s="288"/>
      <c r="I3" s="288"/>
      <c r="J3" s="288"/>
      <c r="K3" s="288"/>
      <c r="L3" s="288"/>
    </row>
    <row r="4" spans="1:19" ht="11.25" customHeight="1" thickBot="1" x14ac:dyDescent="0.4">
      <c r="A4" s="95"/>
      <c r="B4" s="95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19" ht="30.75" customHeight="1" x14ac:dyDescent="0.35">
      <c r="A5" s="95"/>
      <c r="B5" s="95"/>
      <c r="C5" s="189"/>
      <c r="D5" s="190"/>
      <c r="E5" s="191"/>
      <c r="F5" s="191"/>
      <c r="G5" s="192" t="str">
        <f>IF('参加申込書（県体）'!L1=1,"予選順位","")</f>
        <v>予選順位</v>
      </c>
      <c r="H5" s="328" t="str">
        <f>IF(入力用!C7="","　　　　　　　",IF('参加申込書（県体）'!L1=1,IF(入力用!C3="能登",入力用!C3&amp;"地区",入力用!C3)))&amp;" 予選　第　"&amp;IF(入力用!C4="","　　",入力用!C4)&amp;"　位 　"</f>
        <v>　　　　　　　 予選　第　　　　位 　</v>
      </c>
      <c r="I5" s="328"/>
      <c r="J5" s="328"/>
      <c r="K5" s="328"/>
      <c r="L5" s="329"/>
      <c r="M5" s="96"/>
    </row>
    <row r="6" spans="1:19" ht="30.75" customHeight="1" x14ac:dyDescent="0.35">
      <c r="A6" s="95"/>
      <c r="B6" s="95"/>
      <c r="C6" s="298" t="s">
        <v>48</v>
      </c>
      <c r="D6" s="299"/>
      <c r="E6" s="300" t="str">
        <f>IF(入力用!C6="","　　　　      　　　　　　　　　　",入力用!C6)</f>
        <v>　　　　      　　　　　　　　　　</v>
      </c>
      <c r="F6" s="301"/>
      <c r="G6" s="299"/>
      <c r="H6" s="97" t="s">
        <v>49</v>
      </c>
      <c r="I6" s="302" t="str">
        <f>"("&amp;IF(入力用!C8="","　　　　　　　",DBCS(入力用!C8))&amp;")"&amp;IF(入力用!E8="","　　　　　　　",DBCS(入力用!E8))&amp;"-"&amp;DBCS(入力用!G8)</f>
        <v>(　　　　　　　)　　　　　　　-</v>
      </c>
      <c r="J6" s="303"/>
      <c r="K6" s="303"/>
      <c r="L6" s="304"/>
      <c r="M6" s="96"/>
    </row>
    <row r="7" spans="1:19" ht="30.75" customHeight="1" x14ac:dyDescent="0.35">
      <c r="A7" s="95"/>
      <c r="B7" s="95"/>
      <c r="C7" s="307" t="s">
        <v>25</v>
      </c>
      <c r="D7" s="308"/>
      <c r="E7" s="309" t="str">
        <f>IF(入力用!C7="","　　　　      　　　　　　　　　　",入力用!C7)</f>
        <v>　　　　      　　　　　　　　　　</v>
      </c>
      <c r="F7" s="310"/>
      <c r="G7" s="311"/>
      <c r="H7" s="98" t="s">
        <v>50</v>
      </c>
      <c r="I7" s="312" t="str">
        <f>"("&amp;IF(入力用!C9="","　　　　　　　",DBCS(入力用!C9))&amp;")"&amp;IF(入力用!E9="","　　　　　　　",DBCS(入力用!E9))&amp;"-"&amp;DBCS(入力用!G9)</f>
        <v>(　　　　　　　)　　　　　　　-</v>
      </c>
      <c r="J7" s="313"/>
      <c r="K7" s="313"/>
      <c r="L7" s="314"/>
      <c r="M7" s="96"/>
    </row>
    <row r="8" spans="1:19" ht="30.75" customHeight="1" thickBot="1" x14ac:dyDescent="0.4">
      <c r="A8" s="95"/>
      <c r="B8" s="95"/>
      <c r="C8" s="315" t="s">
        <v>51</v>
      </c>
      <c r="D8" s="316"/>
      <c r="E8" s="317" t="str">
        <f>"〒"&amp;IF(入力用!C10="","　　　　　　",DBCS(入力用!C10))&amp;"-"&amp;DBCS(入力用!E10)</f>
        <v>〒　　　　　　-</v>
      </c>
      <c r="F8" s="318"/>
      <c r="G8" s="319">
        <f>入力用!C11</f>
        <v>0</v>
      </c>
      <c r="H8" s="320"/>
      <c r="I8" s="320"/>
      <c r="J8" s="320"/>
      <c r="K8" s="320"/>
      <c r="L8" s="321"/>
      <c r="M8" s="96"/>
    </row>
    <row r="9" spans="1:19" ht="30.75" customHeight="1" x14ac:dyDescent="0.15">
      <c r="A9" s="95"/>
      <c r="B9" s="95"/>
      <c r="C9" s="167" t="s">
        <v>52</v>
      </c>
      <c r="D9" s="168" t="s">
        <v>53</v>
      </c>
      <c r="E9" s="322" t="str">
        <f>TRIM(DBCS(入力用!C13))</f>
        <v/>
      </c>
      <c r="F9" s="323"/>
      <c r="G9" s="174" t="str">
        <f>IF(入力用!E13="","",入力用!E13)</f>
        <v/>
      </c>
      <c r="H9" s="169" t="s">
        <v>54</v>
      </c>
      <c r="I9" s="165" t="s">
        <v>55</v>
      </c>
      <c r="J9" s="165" t="s">
        <v>56</v>
      </c>
      <c r="K9" s="165" t="s">
        <v>57</v>
      </c>
      <c r="L9" s="166" t="s">
        <v>58</v>
      </c>
      <c r="M9" s="96"/>
      <c r="N9" s="297"/>
    </row>
    <row r="10" spans="1:19" ht="30.75" customHeight="1" x14ac:dyDescent="0.15">
      <c r="A10" s="95"/>
      <c r="B10" s="95"/>
      <c r="C10" s="159" t="s">
        <v>59</v>
      </c>
      <c r="D10" s="160" t="str">
        <f>IF(入力用!A14="","",入力用!A14)</f>
        <v/>
      </c>
      <c r="E10" s="305" t="str">
        <f>IF(入力用!C14="","",TRIM(DBCS(入力用!C14)))</f>
        <v/>
      </c>
      <c r="F10" s="324"/>
      <c r="G10" s="173" t="str">
        <f>IF(入力用!E14="","",入力用!E14)</f>
        <v/>
      </c>
      <c r="H10" s="147" t="s">
        <v>60</v>
      </c>
      <c r="I10" s="99">
        <f>入力用!C18</f>
        <v>0</v>
      </c>
      <c r="J10" s="99">
        <f>入力用!E18</f>
        <v>0</v>
      </c>
      <c r="K10" s="99">
        <f>入力用!G18</f>
        <v>0</v>
      </c>
      <c r="L10" s="100">
        <f>入力用!I18</f>
        <v>0</v>
      </c>
      <c r="M10" s="96"/>
      <c r="N10" s="297"/>
    </row>
    <row r="11" spans="1:19" ht="30.75" customHeight="1" x14ac:dyDescent="0.15">
      <c r="A11" s="95"/>
      <c r="B11" s="95"/>
      <c r="C11" s="159" t="s">
        <v>61</v>
      </c>
      <c r="D11" s="160" t="str">
        <f>IF(入力用!A15="","",入力用!A15)</f>
        <v/>
      </c>
      <c r="E11" s="305" t="str">
        <f>IF(入力用!C15="","",TRIM(DBCS(入力用!C15)))</f>
        <v/>
      </c>
      <c r="F11" s="306"/>
      <c r="G11" s="175" t="str">
        <f>IF(入力用!E15="","",入力用!E15)</f>
        <v/>
      </c>
      <c r="H11" s="147" t="s">
        <v>62</v>
      </c>
      <c r="I11" s="99">
        <f>入力用!C19</f>
        <v>0</v>
      </c>
      <c r="J11" s="99">
        <f>入力用!E19</f>
        <v>0</v>
      </c>
      <c r="K11" s="99">
        <f>入力用!G19</f>
        <v>0</v>
      </c>
      <c r="L11" s="100">
        <f>入力用!I19</f>
        <v>0</v>
      </c>
      <c r="M11" s="96"/>
      <c r="N11" s="297"/>
    </row>
    <row r="12" spans="1:19" ht="30.75" customHeight="1" thickBot="1" x14ac:dyDescent="0.4">
      <c r="A12" s="95"/>
      <c r="B12" s="95"/>
      <c r="C12" s="161" t="s">
        <v>63</v>
      </c>
      <c r="D12" s="162" t="str">
        <f>IF(入力用!A16="","",入力用!A16)</f>
        <v/>
      </c>
      <c r="E12" s="295" t="str">
        <f>IF(入力用!C16="","",TRIM(DBCS(入力用!C16)))</f>
        <v/>
      </c>
      <c r="F12" s="296"/>
      <c r="G12" s="176" t="str">
        <f>IF(入力用!E16="","",入力用!E16)</f>
        <v/>
      </c>
      <c r="H12" s="147" t="s">
        <v>64</v>
      </c>
      <c r="I12" s="99">
        <f>入力用!C20</f>
        <v>0</v>
      </c>
      <c r="J12" s="99">
        <f>入力用!E20</f>
        <v>0</v>
      </c>
      <c r="K12" s="99">
        <f>入力用!G20</f>
        <v>0</v>
      </c>
      <c r="L12" s="100">
        <f>入力用!I20</f>
        <v>0</v>
      </c>
      <c r="M12" s="96"/>
    </row>
    <row r="13" spans="1:19" ht="30.75" customHeight="1" thickBot="1" x14ac:dyDescent="0.4">
      <c r="A13" s="95"/>
      <c r="B13" s="95"/>
      <c r="C13" s="262" t="s">
        <v>65</v>
      </c>
      <c r="D13" s="263"/>
      <c r="E13" s="263"/>
      <c r="F13" s="263"/>
      <c r="G13" s="264"/>
      <c r="H13" s="259" t="str">
        <f>IF(AND(入力用!C11&lt;&gt;"",OR(G9="部活動指導員",G10="部活動指導員",G11="部活動指導員",G12="部活動指導員")),IF(OR(LEFT(G8,3)="羽咋郡",LEFT(G8,3)="鹿島郡"),MID(G8,4,FIND("町",G8)-3),IF(MID(G8,4,1)="市",LEFT(G8,4),LEFT(G8,3)))&amp;"教育委員会","")</f>
        <v/>
      </c>
      <c r="I13" s="260"/>
      <c r="J13" s="260"/>
      <c r="K13" s="260"/>
      <c r="L13" s="261"/>
    </row>
    <row r="14" spans="1:19" ht="33.950000000000003" customHeight="1" x14ac:dyDescent="0.35">
      <c r="A14" s="95"/>
      <c r="B14" s="95"/>
      <c r="C14" s="163" t="s">
        <v>66</v>
      </c>
      <c r="D14" s="164" t="s">
        <v>67</v>
      </c>
      <c r="E14" s="101" t="s">
        <v>68</v>
      </c>
      <c r="F14" s="282" t="s">
        <v>69</v>
      </c>
      <c r="G14" s="283"/>
      <c r="H14" s="254" t="s">
        <v>70</v>
      </c>
      <c r="I14" s="254"/>
      <c r="J14" s="255"/>
      <c r="K14" s="256" t="s">
        <v>71</v>
      </c>
      <c r="L14" s="257"/>
      <c r="M14" s="96"/>
    </row>
    <row r="15" spans="1:19" ht="30.75" customHeight="1" x14ac:dyDescent="0.15">
      <c r="A15" s="95" t="s">
        <v>72</v>
      </c>
      <c r="B15" s="95">
        <v>1</v>
      </c>
      <c r="C15" s="102" t="str">
        <f>IF(入力用!$L4="","",入力用!$L4)</f>
        <v/>
      </c>
      <c r="D15" s="103"/>
      <c r="E15" s="104" t="str">
        <f>IF(入力用!$M4="","",入力用!$M4)</f>
        <v/>
      </c>
      <c r="F15" s="271" t="str">
        <f>IF(入力用!$N4="","",入力用!$N4)</f>
        <v/>
      </c>
      <c r="G15" s="284"/>
      <c r="H15" s="250" t="str">
        <f>"（"&amp;IF(入力用!$O4="","",入力用!$O4)&amp;"）"</f>
        <v>（）</v>
      </c>
      <c r="I15" s="250"/>
      <c r="J15" s="251"/>
      <c r="K15" s="246" t="str">
        <f>IF(入力用!$P4="","",入力用!$P4)</f>
        <v/>
      </c>
      <c r="L15" s="247"/>
      <c r="M15" s="96"/>
      <c r="N15" s="105" t="str">
        <f>IF(入力用!$U4="","","○")</f>
        <v/>
      </c>
    </row>
    <row r="16" spans="1:19" ht="30.75" customHeight="1" x14ac:dyDescent="0.15">
      <c r="A16" s="95" t="s">
        <v>73</v>
      </c>
      <c r="B16" s="95">
        <v>2</v>
      </c>
      <c r="C16" s="102" t="str">
        <f>IF(入力用!$L5="","",入力用!$L5)</f>
        <v/>
      </c>
      <c r="D16" s="103"/>
      <c r="E16" s="104" t="str">
        <f>IF(入力用!$M5="","",入力用!$M5)</f>
        <v/>
      </c>
      <c r="F16" s="271" t="str">
        <f>IF(入力用!$N5="","",入力用!$N5)</f>
        <v/>
      </c>
      <c r="G16" s="272"/>
      <c r="H16" s="250" t="str">
        <f>"（"&amp;IF(入力用!$O5="","",入力用!$O5)&amp;"）"</f>
        <v>（）</v>
      </c>
      <c r="I16" s="250"/>
      <c r="J16" s="251"/>
      <c r="K16" s="246" t="str">
        <f>IF(入力用!$P5="","",入力用!$P5)</f>
        <v/>
      </c>
      <c r="L16" s="247"/>
      <c r="M16" s="96"/>
      <c r="N16" s="105" t="str">
        <f>IF(入力用!$U5="","","○")</f>
        <v/>
      </c>
    </row>
    <row r="17" spans="1:15" ht="30.75" customHeight="1" x14ac:dyDescent="0.15">
      <c r="A17" s="95" t="s">
        <v>74</v>
      </c>
      <c r="B17" s="95">
        <v>3</v>
      </c>
      <c r="C17" s="102" t="str">
        <f>IF(入力用!$L6="","",入力用!$L6)</f>
        <v/>
      </c>
      <c r="D17" s="103"/>
      <c r="E17" s="104" t="str">
        <f>IF(入力用!$M6="","",入力用!$M6)</f>
        <v/>
      </c>
      <c r="F17" s="271" t="str">
        <f>IF(入力用!$N6="","",入力用!$N6)</f>
        <v/>
      </c>
      <c r="G17" s="272"/>
      <c r="H17" s="250" t="str">
        <f>"（"&amp;IF(入力用!$O6="","",入力用!$O6)&amp;"）"</f>
        <v>（）</v>
      </c>
      <c r="I17" s="250"/>
      <c r="J17" s="251"/>
      <c r="K17" s="246" t="str">
        <f>IF(入力用!$P6="","",入力用!$P6)</f>
        <v/>
      </c>
      <c r="L17" s="247"/>
      <c r="M17" s="96"/>
      <c r="N17" s="105" t="str">
        <f>IF(入力用!$U6="","","○")</f>
        <v/>
      </c>
    </row>
    <row r="18" spans="1:15" ht="30.75" customHeight="1" x14ac:dyDescent="0.15">
      <c r="A18" s="95" t="s">
        <v>75</v>
      </c>
      <c r="B18" s="95">
        <v>4</v>
      </c>
      <c r="C18" s="102" t="str">
        <f>IF(入力用!$L7="","",入力用!$L7)</f>
        <v/>
      </c>
      <c r="D18" s="103"/>
      <c r="E18" s="104" t="str">
        <f>IF(入力用!$M7="","",入力用!$M7)</f>
        <v/>
      </c>
      <c r="F18" s="271" t="str">
        <f>IF(入力用!$N7="","",入力用!$N7)</f>
        <v/>
      </c>
      <c r="G18" s="272"/>
      <c r="H18" s="250" t="str">
        <f>"（"&amp;IF(入力用!$O7="","",入力用!$O7)&amp;"）"</f>
        <v>（）</v>
      </c>
      <c r="I18" s="250"/>
      <c r="J18" s="251"/>
      <c r="K18" s="246" t="str">
        <f>IF(入力用!$P7="","",入力用!$P7)</f>
        <v/>
      </c>
      <c r="L18" s="247"/>
      <c r="M18" s="96"/>
      <c r="N18" s="105" t="str">
        <f>IF(入力用!$U7="","","○")</f>
        <v/>
      </c>
    </row>
    <row r="19" spans="1:15" ht="30.75" customHeight="1" x14ac:dyDescent="0.15">
      <c r="A19" s="95" t="s">
        <v>76</v>
      </c>
      <c r="B19" s="95">
        <v>5</v>
      </c>
      <c r="C19" s="102" t="str">
        <f>IF(入力用!$L8="","",入力用!$L8)</f>
        <v/>
      </c>
      <c r="D19" s="103"/>
      <c r="E19" s="104" t="str">
        <f>IF(入力用!$M8="","",入力用!$M8)</f>
        <v/>
      </c>
      <c r="F19" s="271" t="str">
        <f>IF(入力用!$N8="","",入力用!$N8)</f>
        <v/>
      </c>
      <c r="G19" s="272"/>
      <c r="H19" s="250" t="str">
        <f>"（"&amp;IF(入力用!$O8="","",入力用!$O8)&amp;"）"</f>
        <v>（）</v>
      </c>
      <c r="I19" s="250"/>
      <c r="J19" s="251"/>
      <c r="K19" s="246" t="str">
        <f>IF(入力用!$P8="","",入力用!$P8)</f>
        <v/>
      </c>
      <c r="L19" s="247"/>
      <c r="M19" s="96"/>
      <c r="N19" s="105" t="str">
        <f>IF(入力用!$U8="","","○")</f>
        <v/>
      </c>
    </row>
    <row r="20" spans="1:15" ht="30.75" customHeight="1" x14ac:dyDescent="0.15">
      <c r="A20" s="95" t="s">
        <v>77</v>
      </c>
      <c r="B20" s="95">
        <v>6</v>
      </c>
      <c r="C20" s="102" t="str">
        <f>IF(入力用!$L9="","",入力用!$L9)</f>
        <v/>
      </c>
      <c r="D20" s="103"/>
      <c r="E20" s="104" t="str">
        <f>IF(入力用!$M9="","",入力用!$M9)</f>
        <v/>
      </c>
      <c r="F20" s="271" t="str">
        <f>IF(入力用!$N9="","",入力用!$N9)</f>
        <v/>
      </c>
      <c r="G20" s="272"/>
      <c r="H20" s="250" t="str">
        <f>"（"&amp;IF(入力用!$O9="","",入力用!$O9)&amp;"）"</f>
        <v>（）</v>
      </c>
      <c r="I20" s="250"/>
      <c r="J20" s="251"/>
      <c r="K20" s="246" t="str">
        <f>IF(入力用!$P9="","",入力用!$P9)</f>
        <v/>
      </c>
      <c r="L20" s="247"/>
      <c r="M20" s="96"/>
      <c r="N20" s="105" t="str">
        <f>IF(入力用!$U9="","","○")</f>
        <v/>
      </c>
    </row>
    <row r="21" spans="1:15" ht="30.75" customHeight="1" x14ac:dyDescent="0.15">
      <c r="A21" s="95" t="s">
        <v>78</v>
      </c>
      <c r="B21" s="95">
        <v>7</v>
      </c>
      <c r="C21" s="102" t="str">
        <f>IF(入力用!$L10="","",入力用!$L10)</f>
        <v/>
      </c>
      <c r="D21" s="103"/>
      <c r="E21" s="104" t="str">
        <f>IF(入力用!$M10="","",入力用!$M10)</f>
        <v/>
      </c>
      <c r="F21" s="271" t="str">
        <f>IF(入力用!$N10="","",入力用!$N10)</f>
        <v/>
      </c>
      <c r="G21" s="272"/>
      <c r="H21" s="250" t="str">
        <f>"（"&amp;IF(入力用!$O10="","",入力用!$O10)&amp;"）"</f>
        <v>（）</v>
      </c>
      <c r="I21" s="250"/>
      <c r="J21" s="251"/>
      <c r="K21" s="246" t="str">
        <f>IF(入力用!$P10="","",入力用!$P10)</f>
        <v/>
      </c>
      <c r="L21" s="247"/>
      <c r="M21" s="96"/>
      <c r="N21" s="105" t="str">
        <f>IF(入力用!$U10="","","○")</f>
        <v/>
      </c>
    </row>
    <row r="22" spans="1:15" ht="30.75" customHeight="1" x14ac:dyDescent="0.15">
      <c r="A22" s="95" t="s">
        <v>79</v>
      </c>
      <c r="B22" s="95">
        <v>8</v>
      </c>
      <c r="C22" s="102" t="str">
        <f>IF(入力用!$L11="","",入力用!$L11)</f>
        <v/>
      </c>
      <c r="D22" s="103"/>
      <c r="E22" s="104" t="str">
        <f>IF(入力用!$M11="","",入力用!$M11)</f>
        <v/>
      </c>
      <c r="F22" s="271" t="str">
        <f>IF(入力用!$N11="","",入力用!$N11)</f>
        <v/>
      </c>
      <c r="G22" s="272"/>
      <c r="H22" s="250" t="str">
        <f>"（"&amp;IF(入力用!$O11="","",入力用!$O11)&amp;"）"</f>
        <v>（）</v>
      </c>
      <c r="I22" s="250"/>
      <c r="J22" s="251"/>
      <c r="K22" s="246" t="str">
        <f>IF(入力用!$P11="","",入力用!$P11)</f>
        <v/>
      </c>
      <c r="L22" s="247"/>
      <c r="M22" s="96"/>
      <c r="N22" s="105" t="str">
        <f>IF(入力用!$U11="","","○")</f>
        <v/>
      </c>
    </row>
    <row r="23" spans="1:15" ht="30.75" customHeight="1" x14ac:dyDescent="0.15">
      <c r="A23" s="95" t="s">
        <v>80</v>
      </c>
      <c r="B23" s="95">
        <v>9</v>
      </c>
      <c r="C23" s="102" t="str">
        <f>IF(入力用!$L12="","",入力用!$L12)</f>
        <v/>
      </c>
      <c r="D23" s="103"/>
      <c r="E23" s="104" t="str">
        <f>IF(入力用!$M12="","",入力用!$M12)</f>
        <v/>
      </c>
      <c r="F23" s="271" t="str">
        <f>IF(入力用!$N12="","",入力用!$N12)</f>
        <v/>
      </c>
      <c r="G23" s="272"/>
      <c r="H23" s="250" t="str">
        <f>"（"&amp;IF(入力用!$O12="","",入力用!$O12)&amp;"）"</f>
        <v>（）</v>
      </c>
      <c r="I23" s="250"/>
      <c r="J23" s="251"/>
      <c r="K23" s="246" t="str">
        <f>IF(入力用!$P12="","",入力用!$P12)</f>
        <v/>
      </c>
      <c r="L23" s="247"/>
      <c r="M23" s="96"/>
      <c r="N23" s="105" t="str">
        <f>IF(入力用!$U12="","","○")</f>
        <v/>
      </c>
    </row>
    <row r="24" spans="1:15" ht="30.75" customHeight="1" x14ac:dyDescent="0.15">
      <c r="A24" s="95" t="s">
        <v>81</v>
      </c>
      <c r="B24" s="95">
        <v>10</v>
      </c>
      <c r="C24" s="102" t="str">
        <f>IF(入力用!$L13="","",入力用!$L13)</f>
        <v/>
      </c>
      <c r="D24" s="103"/>
      <c r="E24" s="104" t="str">
        <f>IF(入力用!$M13="","",入力用!$M13)</f>
        <v/>
      </c>
      <c r="F24" s="271" t="str">
        <f>IF(入力用!$N13="","",入力用!$N13)</f>
        <v/>
      </c>
      <c r="G24" s="272"/>
      <c r="H24" s="250" t="str">
        <f>"（"&amp;IF(入力用!$O13="","",入力用!$O13)&amp;"）"</f>
        <v>（）</v>
      </c>
      <c r="I24" s="250"/>
      <c r="J24" s="251"/>
      <c r="K24" s="246" t="str">
        <f>IF(入力用!$P13="","",入力用!$P13)</f>
        <v/>
      </c>
      <c r="L24" s="247"/>
      <c r="M24" s="96"/>
      <c r="N24" s="105" t="str">
        <f>IF(入力用!$U13="","","○")</f>
        <v/>
      </c>
    </row>
    <row r="25" spans="1:15" ht="30.75" customHeight="1" x14ac:dyDescent="0.15">
      <c r="A25" s="95" t="s">
        <v>82</v>
      </c>
      <c r="B25" s="95">
        <v>11</v>
      </c>
      <c r="C25" s="102" t="str">
        <f>IF(入力用!$L14="","",入力用!$L14)</f>
        <v/>
      </c>
      <c r="D25" s="103"/>
      <c r="E25" s="104" t="str">
        <f>IF(入力用!$M14="","",入力用!$M14)</f>
        <v/>
      </c>
      <c r="F25" s="271" t="str">
        <f>IF(入力用!$N14="","",入力用!$N14)</f>
        <v/>
      </c>
      <c r="G25" s="272"/>
      <c r="H25" s="250" t="str">
        <f>"（"&amp;IF(入力用!$O14="","",入力用!$O14)&amp;"）"</f>
        <v>（）</v>
      </c>
      <c r="I25" s="250"/>
      <c r="J25" s="251"/>
      <c r="K25" s="246" t="str">
        <f>IF(入力用!$P14="","",入力用!$P14)</f>
        <v/>
      </c>
      <c r="L25" s="247"/>
      <c r="M25" s="96"/>
      <c r="N25" s="105" t="str">
        <f>IF(入力用!$U14="","","○")</f>
        <v/>
      </c>
    </row>
    <row r="26" spans="1:15" ht="30.75" customHeight="1" x14ac:dyDescent="0.15">
      <c r="A26" s="95" t="s">
        <v>83</v>
      </c>
      <c r="B26" s="95">
        <v>12</v>
      </c>
      <c r="C26" s="102" t="str">
        <f>IF(入力用!$L15="","",入力用!$L15)</f>
        <v/>
      </c>
      <c r="D26" s="103"/>
      <c r="E26" s="104" t="str">
        <f>IF(入力用!$M15="","",入力用!$M15)</f>
        <v/>
      </c>
      <c r="F26" s="271" t="str">
        <f>IF(入力用!$N15="","",入力用!$N15)</f>
        <v/>
      </c>
      <c r="G26" s="272"/>
      <c r="H26" s="250" t="str">
        <f>"（"&amp;IF(入力用!$O15="","",入力用!$O15)&amp;"）"</f>
        <v>（）</v>
      </c>
      <c r="I26" s="250"/>
      <c r="J26" s="251"/>
      <c r="K26" s="246" t="str">
        <f>IF(入力用!$P15="","",入力用!$P15)</f>
        <v/>
      </c>
      <c r="L26" s="247"/>
      <c r="M26" s="96"/>
      <c r="N26" s="105" t="str">
        <f>IF(入力用!$U15="","","○")</f>
        <v/>
      </c>
    </row>
    <row r="27" spans="1:15" ht="30.75" customHeight="1" x14ac:dyDescent="0.15">
      <c r="A27" s="95" t="s">
        <v>84</v>
      </c>
      <c r="B27" s="95">
        <v>13</v>
      </c>
      <c r="C27" s="102" t="str">
        <f>IF(入力用!$L16="","",入力用!$L16)</f>
        <v/>
      </c>
      <c r="D27" s="103"/>
      <c r="E27" s="104" t="str">
        <f>IF(入力用!$M16="","",入力用!$M16)</f>
        <v/>
      </c>
      <c r="F27" s="271" t="str">
        <f>IF(入力用!$N16="","",入力用!$N16)</f>
        <v/>
      </c>
      <c r="G27" s="272"/>
      <c r="H27" s="250" t="str">
        <f>"（"&amp;IF(入力用!$O16="","",入力用!$O16)&amp;"）"</f>
        <v>（）</v>
      </c>
      <c r="I27" s="250"/>
      <c r="J27" s="251"/>
      <c r="K27" s="246" t="str">
        <f>IF(入力用!$P16="","",入力用!$P16)</f>
        <v/>
      </c>
      <c r="L27" s="247"/>
      <c r="M27" s="96"/>
      <c r="N27" s="105" t="str">
        <f>IF(入力用!$U16="","","○")</f>
        <v/>
      </c>
    </row>
    <row r="28" spans="1:15" ht="30.75" customHeight="1" x14ac:dyDescent="0.15">
      <c r="A28" s="95" t="s">
        <v>85</v>
      </c>
      <c r="B28" s="95">
        <v>14</v>
      </c>
      <c r="C28" s="102" t="str">
        <f>IF(入力用!$L17="","",入力用!$L17)</f>
        <v/>
      </c>
      <c r="D28" s="103"/>
      <c r="E28" s="104" t="str">
        <f>IF(入力用!$M17="","",入力用!$M17)</f>
        <v/>
      </c>
      <c r="F28" s="271" t="str">
        <f>IF(入力用!$N17="","",入力用!$N17)</f>
        <v/>
      </c>
      <c r="G28" s="272"/>
      <c r="H28" s="250" t="str">
        <f>"（"&amp;IF(入力用!$O17="","",入力用!$O17)&amp;"）"</f>
        <v>（）</v>
      </c>
      <c r="I28" s="250"/>
      <c r="J28" s="251"/>
      <c r="K28" s="246" t="str">
        <f>IF(入力用!$P17="","",入力用!$P17)</f>
        <v/>
      </c>
      <c r="L28" s="247"/>
      <c r="M28" s="96"/>
      <c r="N28" s="105" t="str">
        <f>IF(入力用!$U17="","","○")</f>
        <v/>
      </c>
    </row>
    <row r="29" spans="1:15" ht="30.75" customHeight="1" x14ac:dyDescent="0.15">
      <c r="A29" s="95" t="s">
        <v>86</v>
      </c>
      <c r="B29" s="95">
        <v>15</v>
      </c>
      <c r="C29" s="102" t="str">
        <f>IF(入力用!$L18="","",入力用!$L18)</f>
        <v/>
      </c>
      <c r="D29" s="103"/>
      <c r="E29" s="104" t="str">
        <f>IF(入力用!$M18="","",入力用!$M18)</f>
        <v/>
      </c>
      <c r="F29" s="271" t="str">
        <f>IF(入力用!$N18="","",入力用!$N18)</f>
        <v/>
      </c>
      <c r="G29" s="272"/>
      <c r="H29" s="250" t="str">
        <f>"（"&amp;IF(入力用!$O18="","",入力用!$O18)&amp;"）"</f>
        <v>（）</v>
      </c>
      <c r="I29" s="250"/>
      <c r="J29" s="251"/>
      <c r="K29" s="246" t="str">
        <f>IF(入力用!$P18="","",入力用!$P18)</f>
        <v/>
      </c>
      <c r="L29" s="247"/>
      <c r="M29" s="96"/>
      <c r="N29" s="105" t="str">
        <f>IF(入力用!$U18="","","○")</f>
        <v/>
      </c>
    </row>
    <row r="30" spans="1:15" ht="30.75" customHeight="1" x14ac:dyDescent="0.15">
      <c r="A30" s="95" t="s">
        <v>87</v>
      </c>
      <c r="B30" s="95">
        <v>16</v>
      </c>
      <c r="C30" s="102" t="str">
        <f>IF(入力用!$L19="","",入力用!$L19)</f>
        <v/>
      </c>
      <c r="D30" s="103"/>
      <c r="E30" s="104" t="str">
        <f>IF(入力用!$M19="","",入力用!$M19)</f>
        <v/>
      </c>
      <c r="F30" s="271" t="str">
        <f>IF(入力用!$N19="","",入力用!$N19)</f>
        <v/>
      </c>
      <c r="G30" s="272"/>
      <c r="H30" s="250" t="str">
        <f>"（"&amp;IF(入力用!$O19="","",入力用!$O19)&amp;"）"</f>
        <v>（）</v>
      </c>
      <c r="I30" s="250"/>
      <c r="J30" s="251"/>
      <c r="K30" s="246" t="str">
        <f>IF(入力用!$P19="","",入力用!$P19)</f>
        <v/>
      </c>
      <c r="L30" s="247"/>
      <c r="M30" s="96"/>
      <c r="N30" s="105" t="str">
        <f>IF(入力用!$U19="","","○")</f>
        <v/>
      </c>
    </row>
    <row r="31" spans="1:15" ht="30.75" customHeight="1" x14ac:dyDescent="0.15">
      <c r="A31" s="95" t="s">
        <v>88</v>
      </c>
      <c r="B31" s="95">
        <v>17</v>
      </c>
      <c r="C31" s="102" t="str">
        <f>IF(入力用!$L20="","",入力用!$L20)</f>
        <v/>
      </c>
      <c r="D31" s="103"/>
      <c r="E31" s="104" t="str">
        <f>IF(入力用!$M20="","",入力用!$M20)</f>
        <v/>
      </c>
      <c r="F31" s="271" t="str">
        <f>IF(入力用!$N20="","",入力用!$N20)</f>
        <v/>
      </c>
      <c r="G31" s="272"/>
      <c r="H31" s="250" t="str">
        <f>"（"&amp;IF(入力用!$O20="","",入力用!$O20)&amp;"）"</f>
        <v>（）</v>
      </c>
      <c r="I31" s="250"/>
      <c r="J31" s="251"/>
      <c r="K31" s="246" t="str">
        <f>IF(入力用!$P20="","",入力用!$P20)</f>
        <v/>
      </c>
      <c r="L31" s="247"/>
      <c r="M31" s="96"/>
      <c r="N31" s="105" t="str">
        <f>IF(入力用!$U20="","","○")</f>
        <v/>
      </c>
    </row>
    <row r="32" spans="1:15" ht="30.75" customHeight="1" thickBot="1" x14ac:dyDescent="0.2">
      <c r="A32" s="95" t="s">
        <v>89</v>
      </c>
      <c r="B32" s="95">
        <v>18</v>
      </c>
      <c r="C32" s="106" t="str">
        <f>IF(入力用!$L21="","",入力用!$L21)</f>
        <v/>
      </c>
      <c r="D32" s="107"/>
      <c r="E32" s="108" t="str">
        <f>IF(入力用!$M21="","",入力用!$M21)</f>
        <v/>
      </c>
      <c r="F32" s="273" t="str">
        <f>IF(入力用!$N21="","",入力用!$N21)</f>
        <v/>
      </c>
      <c r="G32" s="274"/>
      <c r="H32" s="252" t="str">
        <f>"（"&amp;IF(入力用!$O21="","",入力用!$O21)&amp;"）"</f>
        <v>（）</v>
      </c>
      <c r="I32" s="252"/>
      <c r="J32" s="253"/>
      <c r="K32" s="248" t="str">
        <f>IF(入力用!$P21="","",入力用!$P21)</f>
        <v/>
      </c>
      <c r="L32" s="249"/>
      <c r="M32" s="96"/>
      <c r="N32" s="105" t="str">
        <f>IF(入力用!$U21="","","○")</f>
        <v/>
      </c>
      <c r="O32" s="148"/>
    </row>
    <row r="33" spans="1:12" x14ac:dyDescent="0.35">
      <c r="A33" s="95"/>
      <c r="B33" s="95"/>
      <c r="C33" s="187"/>
      <c r="D33" s="187"/>
      <c r="E33" s="187"/>
      <c r="F33" s="187"/>
      <c r="G33" s="187"/>
      <c r="H33" s="187"/>
      <c r="I33" s="187"/>
      <c r="J33" s="187"/>
      <c r="K33" s="187"/>
      <c r="L33" s="187"/>
    </row>
    <row r="34" spans="1:12" ht="75.75" hidden="1" customHeight="1" thickTop="1" thickBot="1" x14ac:dyDescent="0.4">
      <c r="A34" s="95"/>
      <c r="B34" s="95"/>
      <c r="C34" s="109" t="s">
        <v>90</v>
      </c>
      <c r="D34" s="110"/>
      <c r="E34" s="111"/>
      <c r="F34" s="275">
        <f>入力用!O22</f>
        <v>0</v>
      </c>
      <c r="G34" s="275"/>
      <c r="H34" s="275"/>
      <c r="I34" s="275"/>
      <c r="J34" s="275"/>
      <c r="K34" s="275"/>
      <c r="L34" s="276"/>
    </row>
    <row r="35" spans="1:12" ht="12.75" hidden="1" customHeight="1" thickTop="1" x14ac:dyDescent="0.35">
      <c r="A35" s="95"/>
      <c r="B35" s="95"/>
      <c r="C35" s="112"/>
      <c r="D35" s="112"/>
      <c r="F35" s="113"/>
      <c r="G35" s="113"/>
      <c r="H35" s="113"/>
      <c r="I35" s="113"/>
      <c r="J35" s="113"/>
      <c r="K35" s="113"/>
      <c r="L35" s="113"/>
    </row>
    <row r="36" spans="1:12" ht="30" customHeight="1" x14ac:dyDescent="0.35">
      <c r="A36" s="95"/>
      <c r="B36" s="95"/>
      <c r="C36" s="325" t="s">
        <v>95</v>
      </c>
      <c r="D36" s="325"/>
      <c r="E36" s="277" t="str">
        <f>"参加申込選手数　"&amp;IF(COUNTA(入力用!$O$4:$O$21)=0,"   ",DBCS(COUNTA(入力用!$O$4:$O$21)))&amp;" 人 × １，５００ 円 ＝ "&amp;IF(COUNTA(入力用!$O$4:$O$21)=0,"    　　　　 ",DBCS(FIXED(COUNTA(入力用!$O$4:$O$21)*1500,0,FALSE)))&amp;" 円"</f>
        <v>参加申込選手数　    人 × １，５００ 円 ＝     　　　　  円</v>
      </c>
      <c r="F36" s="278"/>
      <c r="G36" s="278"/>
      <c r="H36" s="278"/>
      <c r="I36" s="278"/>
      <c r="J36" s="278"/>
      <c r="K36" s="279"/>
      <c r="L36" s="113"/>
    </row>
    <row r="37" spans="1:12" ht="36" customHeight="1" x14ac:dyDescent="0.35">
      <c r="A37" s="95"/>
      <c r="B37" s="95"/>
      <c r="C37" s="114" t="s">
        <v>96</v>
      </c>
      <c r="D37" s="114"/>
      <c r="E37" s="92"/>
      <c r="F37" s="92"/>
      <c r="G37" s="92"/>
      <c r="H37" s="92"/>
      <c r="I37" s="92"/>
      <c r="J37" s="92"/>
      <c r="K37" s="92"/>
      <c r="L37" s="92"/>
    </row>
    <row r="38" spans="1:12" ht="28.5" customHeight="1" x14ac:dyDescent="0.35">
      <c r="A38" s="95"/>
      <c r="B38" s="95"/>
      <c r="C38" s="280" t="str">
        <f ca="1">"令和 "&amp;DBCS(YEAR(NOW())-2018)&amp;"年 "&amp;DBCS(MONTH(NOW()))&amp;"月 "&amp;DBCS(DAY(NOW()))&amp;"日"</f>
        <v>令和 ７年 ３月 ３１日</v>
      </c>
      <c r="D38" s="280"/>
      <c r="E38" s="281"/>
      <c r="F38" s="281"/>
      <c r="G38" s="92"/>
      <c r="H38" s="92"/>
      <c r="I38" s="92"/>
      <c r="J38" s="92"/>
      <c r="K38" s="92"/>
      <c r="L38" s="92"/>
    </row>
    <row r="39" spans="1:12" ht="33" customHeight="1" x14ac:dyDescent="0.35">
      <c r="A39" s="95"/>
      <c r="B39" s="95"/>
      <c r="C39" s="265" t="str">
        <f>IF(VLOOKUP('参加申込書（県体）'!L1,大会名など!$A$2:$C$7,3)="","",VLOOKUP('参加申込書（県体）'!L1,大会名など!$A$2:$C$7,3)&amp;"　　様")</f>
        <v>石川県中学校体育連盟会長　　様</v>
      </c>
      <c r="D39" s="265"/>
      <c r="E39" s="266"/>
      <c r="F39" s="266"/>
      <c r="G39" s="266"/>
      <c r="H39" s="266"/>
      <c r="I39" s="115"/>
      <c r="J39" s="92"/>
      <c r="K39" s="92"/>
      <c r="L39" s="92"/>
    </row>
    <row r="40" spans="1:12" x14ac:dyDescent="0.35">
      <c r="A40" s="95"/>
      <c r="B40" s="95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1:12" ht="30" customHeight="1" x14ac:dyDescent="0.35">
      <c r="A41" s="95"/>
      <c r="B41" s="95"/>
      <c r="C41" s="327" t="s">
        <v>92</v>
      </c>
      <c r="D41" s="327"/>
      <c r="E41" s="326">
        <f>入力用!C7</f>
        <v>0</v>
      </c>
      <c r="F41" s="326"/>
      <c r="G41" s="326"/>
      <c r="H41" s="116" t="s">
        <v>93</v>
      </c>
      <c r="I41" s="269" t="str">
        <f>IF(LEN(TRIM(入力用!C12))&lt;=4,SUBSTITUTE(DBCS(TRIM(入力用!C12)),"　","　　"),IF(LEN(TRIM(入力用!C12))&gt;=6,SUBSTITUTE(TRIM(DBCS(入力用!C12)),"　",""),DBCS(TRIM(入力用!C12))))</f>
        <v/>
      </c>
      <c r="J41" s="270"/>
      <c r="K41" s="270"/>
      <c r="L41" s="117" t="s">
        <v>94</v>
      </c>
    </row>
    <row r="42" spans="1:12" x14ac:dyDescent="0.35">
      <c r="A42" s="95"/>
      <c r="B42" s="95"/>
    </row>
    <row r="43" spans="1:12" x14ac:dyDescent="0.35">
      <c r="A43" s="95"/>
      <c r="B43" s="95"/>
    </row>
    <row r="44" spans="1:12" x14ac:dyDescent="0.35">
      <c r="A44" s="95"/>
      <c r="B44" s="95"/>
    </row>
    <row r="45" spans="1:12" x14ac:dyDescent="0.35">
      <c r="A45" s="95"/>
      <c r="B45" s="95"/>
    </row>
    <row r="46" spans="1:12" x14ac:dyDescent="0.35">
      <c r="A46" s="95"/>
      <c r="B46" s="95"/>
    </row>
    <row r="47" spans="1:12" x14ac:dyDescent="0.35">
      <c r="A47" s="95"/>
      <c r="B47" s="95"/>
    </row>
    <row r="48" spans="1:12" x14ac:dyDescent="0.35">
      <c r="A48" s="95"/>
      <c r="B48" s="95"/>
    </row>
    <row r="49" spans="1:2" x14ac:dyDescent="0.35">
      <c r="A49" s="95"/>
      <c r="B49" s="95"/>
    </row>
    <row r="50" spans="1:2" x14ac:dyDescent="0.35">
      <c r="A50" s="95"/>
      <c r="B50" s="95"/>
    </row>
    <row r="51" spans="1:2" x14ac:dyDescent="0.35">
      <c r="A51" s="95"/>
      <c r="B51" s="95"/>
    </row>
    <row r="52" spans="1:2" x14ac:dyDescent="0.35">
      <c r="A52" s="95"/>
      <c r="B52" s="95"/>
    </row>
    <row r="53" spans="1:2" x14ac:dyDescent="0.35">
      <c r="A53" s="95"/>
      <c r="B53" s="95"/>
    </row>
    <row r="54" spans="1:2" x14ac:dyDescent="0.35">
      <c r="A54" s="95"/>
      <c r="B54" s="95"/>
    </row>
    <row r="55" spans="1:2" x14ac:dyDescent="0.35">
      <c r="A55" s="95"/>
      <c r="B55" s="95"/>
    </row>
    <row r="56" spans="1:2" x14ac:dyDescent="0.35">
      <c r="A56" s="95"/>
      <c r="B56" s="95"/>
    </row>
    <row r="57" spans="1:2" x14ac:dyDescent="0.35">
      <c r="A57" s="95"/>
      <c r="B57" s="95"/>
    </row>
    <row r="58" spans="1:2" x14ac:dyDescent="0.35">
      <c r="A58" s="95"/>
      <c r="B58" s="95"/>
    </row>
    <row r="59" spans="1:2" x14ac:dyDescent="0.35">
      <c r="A59" s="95"/>
      <c r="B59" s="95"/>
    </row>
    <row r="60" spans="1:2" x14ac:dyDescent="0.35">
      <c r="A60" s="95"/>
      <c r="B60" s="95"/>
    </row>
    <row r="61" spans="1:2" x14ac:dyDescent="0.35">
      <c r="A61" s="95"/>
      <c r="B61" s="95"/>
    </row>
    <row r="62" spans="1:2" x14ac:dyDescent="0.35">
      <c r="A62" s="95"/>
      <c r="B62" s="95"/>
    </row>
    <row r="63" spans="1:2" x14ac:dyDescent="0.35">
      <c r="A63" s="95"/>
      <c r="B63" s="95"/>
    </row>
    <row r="64" spans="1:2" x14ac:dyDescent="0.35">
      <c r="A64" s="95"/>
      <c r="B64" s="95"/>
    </row>
    <row r="65" spans="1:2" x14ac:dyDescent="0.35">
      <c r="A65" s="95"/>
      <c r="B65" s="95"/>
    </row>
    <row r="66" spans="1:2" x14ac:dyDescent="0.35">
      <c r="A66" s="95"/>
      <c r="B66" s="95"/>
    </row>
    <row r="67" spans="1:2" x14ac:dyDescent="0.35">
      <c r="A67" s="95"/>
      <c r="B67" s="95"/>
    </row>
    <row r="68" spans="1:2" x14ac:dyDescent="0.35">
      <c r="A68" s="95"/>
      <c r="B68" s="95"/>
    </row>
    <row r="69" spans="1:2" x14ac:dyDescent="0.35">
      <c r="A69" s="95"/>
      <c r="B69" s="95"/>
    </row>
    <row r="70" spans="1:2" x14ac:dyDescent="0.35">
      <c r="A70" s="95"/>
      <c r="B70" s="95"/>
    </row>
    <row r="71" spans="1:2" x14ac:dyDescent="0.35">
      <c r="A71" s="95"/>
      <c r="B71" s="95"/>
    </row>
    <row r="72" spans="1:2" x14ac:dyDescent="0.35">
      <c r="A72" s="95"/>
      <c r="B72" s="95"/>
    </row>
    <row r="73" spans="1:2" x14ac:dyDescent="0.35">
      <c r="A73" s="95"/>
      <c r="B73" s="95"/>
    </row>
    <row r="74" spans="1:2" x14ac:dyDescent="0.35">
      <c r="A74" s="95"/>
      <c r="B74" s="95"/>
    </row>
    <row r="75" spans="1:2" x14ac:dyDescent="0.35">
      <c r="A75" s="95"/>
      <c r="B75" s="95"/>
    </row>
    <row r="76" spans="1:2" x14ac:dyDescent="0.35">
      <c r="A76" s="95"/>
      <c r="B76" s="95"/>
    </row>
    <row r="77" spans="1:2" x14ac:dyDescent="0.35">
      <c r="A77" s="95"/>
      <c r="B77" s="95"/>
    </row>
    <row r="78" spans="1:2" x14ac:dyDescent="0.35">
      <c r="A78" s="95"/>
      <c r="B78" s="95"/>
    </row>
    <row r="79" spans="1:2" x14ac:dyDescent="0.35">
      <c r="A79" s="95"/>
      <c r="B79" s="95"/>
    </row>
    <row r="80" spans="1:2" x14ac:dyDescent="0.35">
      <c r="A80" s="95"/>
      <c r="B80" s="95"/>
    </row>
    <row r="81" spans="1:2" x14ac:dyDescent="0.35">
      <c r="A81" s="95"/>
      <c r="B81" s="95"/>
    </row>
    <row r="82" spans="1:2" x14ac:dyDescent="0.35">
      <c r="A82" s="95"/>
      <c r="B82" s="95"/>
    </row>
    <row r="83" spans="1:2" x14ac:dyDescent="0.35">
      <c r="A83" s="95"/>
      <c r="B83" s="95"/>
    </row>
    <row r="84" spans="1:2" x14ac:dyDescent="0.35">
      <c r="A84" s="95"/>
      <c r="B84" s="95"/>
    </row>
    <row r="85" spans="1:2" x14ac:dyDescent="0.35">
      <c r="A85" s="95"/>
      <c r="B85" s="95"/>
    </row>
    <row r="86" spans="1:2" x14ac:dyDescent="0.35">
      <c r="A86" s="95"/>
      <c r="B86" s="95"/>
    </row>
    <row r="87" spans="1:2" x14ac:dyDescent="0.35">
      <c r="A87" s="95"/>
      <c r="B87" s="95"/>
    </row>
    <row r="88" spans="1:2" x14ac:dyDescent="0.35">
      <c r="A88" s="95"/>
      <c r="B88" s="95"/>
    </row>
    <row r="89" spans="1:2" x14ac:dyDescent="0.35">
      <c r="A89" s="95"/>
      <c r="B89" s="95"/>
    </row>
    <row r="90" spans="1:2" x14ac:dyDescent="0.35">
      <c r="A90" s="95"/>
      <c r="B90" s="95"/>
    </row>
  </sheetData>
  <sheetProtection formatRows="0"/>
  <mergeCells count="85">
    <mergeCell ref="N9:N11"/>
    <mergeCell ref="C6:D6"/>
    <mergeCell ref="E6:G6"/>
    <mergeCell ref="I6:L6"/>
    <mergeCell ref="E7:G7"/>
    <mergeCell ref="E8:F8"/>
    <mergeCell ref="G8:L8"/>
    <mergeCell ref="E11:F11"/>
    <mergeCell ref="E9:F9"/>
    <mergeCell ref="E10:F10"/>
    <mergeCell ref="C8:D8"/>
    <mergeCell ref="F15:G15"/>
    <mergeCell ref="F14:G14"/>
    <mergeCell ref="C1:K1"/>
    <mergeCell ref="C3:L3"/>
    <mergeCell ref="C4:L4"/>
    <mergeCell ref="H5:L5"/>
    <mergeCell ref="C7:D7"/>
    <mergeCell ref="I7:L7"/>
    <mergeCell ref="H13:L13"/>
    <mergeCell ref="C13:G13"/>
    <mergeCell ref="E12:F12"/>
    <mergeCell ref="F21:G21"/>
    <mergeCell ref="F16:G16"/>
    <mergeCell ref="F17:G17"/>
    <mergeCell ref="F18:G18"/>
    <mergeCell ref="F19:G19"/>
    <mergeCell ref="F20:G20"/>
    <mergeCell ref="F23:G23"/>
    <mergeCell ref="F22:G22"/>
    <mergeCell ref="F24:G24"/>
    <mergeCell ref="F25:G25"/>
    <mergeCell ref="H24:J24"/>
    <mergeCell ref="F31:G31"/>
    <mergeCell ref="F26:G26"/>
    <mergeCell ref="F28:G28"/>
    <mergeCell ref="F29:G29"/>
    <mergeCell ref="F27:G27"/>
    <mergeCell ref="F30:G30"/>
    <mergeCell ref="I41:K41"/>
    <mergeCell ref="C36:D36"/>
    <mergeCell ref="F34:L34"/>
    <mergeCell ref="F32:G32"/>
    <mergeCell ref="C38:F38"/>
    <mergeCell ref="C39:H39"/>
    <mergeCell ref="E36:K36"/>
    <mergeCell ref="E41:G41"/>
    <mergeCell ref="C41:D41"/>
    <mergeCell ref="K19:L19"/>
    <mergeCell ref="K20:L20"/>
    <mergeCell ref="H14:J14"/>
    <mergeCell ref="H15:J15"/>
    <mergeCell ref="H16:J16"/>
    <mergeCell ref="H17:J17"/>
    <mergeCell ref="H18:J18"/>
    <mergeCell ref="H19:J19"/>
    <mergeCell ref="H20:J20"/>
    <mergeCell ref="K14:L14"/>
    <mergeCell ref="K15:L15"/>
    <mergeCell ref="K16:L16"/>
    <mergeCell ref="K17:L17"/>
    <mergeCell ref="K18:L18"/>
    <mergeCell ref="H21:J21"/>
    <mergeCell ref="K21:L21"/>
    <mergeCell ref="H22:J22"/>
    <mergeCell ref="K22:L22"/>
    <mergeCell ref="H23:J23"/>
    <mergeCell ref="K23:L23"/>
    <mergeCell ref="K24:L24"/>
    <mergeCell ref="H25:J25"/>
    <mergeCell ref="K25:L25"/>
    <mergeCell ref="H26:J26"/>
    <mergeCell ref="K26:L26"/>
    <mergeCell ref="K27:L27"/>
    <mergeCell ref="H28:J28"/>
    <mergeCell ref="K28:L28"/>
    <mergeCell ref="H29:J29"/>
    <mergeCell ref="K29:L29"/>
    <mergeCell ref="H27:J27"/>
    <mergeCell ref="K30:L30"/>
    <mergeCell ref="H31:J31"/>
    <mergeCell ref="K31:L31"/>
    <mergeCell ref="H32:J32"/>
    <mergeCell ref="K32:L32"/>
    <mergeCell ref="H30:J3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70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N164"/>
  <sheetViews>
    <sheetView zoomScaleNormal="100" workbookViewId="0">
      <selection activeCell="CQ56" sqref="CQ56"/>
    </sheetView>
  </sheetViews>
  <sheetFormatPr defaultColWidth="8.88671875" defaultRowHeight="15" x14ac:dyDescent="0.25"/>
  <cols>
    <col min="1" max="1" width="4.44140625" style="69" customWidth="1"/>
    <col min="2" max="44" width="0.6640625" style="69" bestFit="1" customWidth="1"/>
    <col min="45" max="45" width="2.44140625" style="69" customWidth="1"/>
    <col min="46" max="47" width="4.44140625" style="69" customWidth="1"/>
    <col min="48" max="90" width="0.6640625" style="69" bestFit="1" customWidth="1"/>
    <col min="91" max="91" width="2.44140625" style="69" customWidth="1"/>
    <col min="92" max="92" width="4.44140625" style="69" customWidth="1"/>
    <col min="93" max="16384" width="8.88671875" style="69"/>
  </cols>
  <sheetData>
    <row r="1" spans="1:92" ht="4.5" customHeight="1" x14ac:dyDescent="0.25">
      <c r="A1" s="68"/>
      <c r="AT1" s="70"/>
      <c r="AU1" s="68"/>
      <c r="CN1" s="70"/>
    </row>
    <row r="2" spans="1:92" ht="5.0999999999999996" customHeight="1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3"/>
      <c r="AU2" s="74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5"/>
    </row>
    <row r="3" spans="1:92" ht="5.0999999999999996" customHeight="1" x14ac:dyDescent="0.2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</row>
    <row r="4" spans="1:92" ht="5.0999999999999996" customHeight="1" x14ac:dyDescent="0.25">
      <c r="B4" s="361" t="s">
        <v>97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72"/>
      <c r="AU4" s="72"/>
      <c r="AV4" s="361" t="s">
        <v>97</v>
      </c>
      <c r="AW4" s="361"/>
      <c r="AX4" s="361"/>
      <c r="AY4" s="361"/>
      <c r="AZ4" s="361"/>
      <c r="BA4" s="361"/>
      <c r="BB4" s="361"/>
      <c r="BC4" s="361"/>
      <c r="BD4" s="361"/>
      <c r="BE4" s="361"/>
      <c r="BF4" s="361"/>
      <c r="BG4" s="361"/>
      <c r="BH4" s="361"/>
      <c r="BI4" s="361"/>
      <c r="BJ4" s="361"/>
      <c r="BK4" s="361"/>
      <c r="BL4" s="361"/>
      <c r="BM4" s="361"/>
      <c r="BN4" s="361"/>
      <c r="BO4" s="361"/>
      <c r="BP4" s="361"/>
      <c r="BQ4" s="361"/>
      <c r="BR4" s="361"/>
      <c r="BS4" s="361"/>
      <c r="BT4" s="361"/>
      <c r="BU4" s="361"/>
      <c r="BV4" s="361"/>
      <c r="BW4" s="361"/>
      <c r="BX4" s="361"/>
      <c r="BY4" s="361"/>
      <c r="BZ4" s="361"/>
      <c r="CA4" s="361"/>
      <c r="CB4" s="361"/>
      <c r="CC4" s="361"/>
      <c r="CD4" s="361"/>
      <c r="CE4" s="361"/>
      <c r="CF4" s="361"/>
      <c r="CG4" s="361"/>
      <c r="CH4" s="361"/>
      <c r="CI4" s="361"/>
      <c r="CJ4" s="361"/>
      <c r="CK4" s="361"/>
      <c r="CL4" s="361"/>
      <c r="CM4" s="361"/>
    </row>
    <row r="5" spans="1:92" ht="5.0999999999999996" customHeight="1" x14ac:dyDescent="0.25"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72"/>
      <c r="AU5" s="72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61"/>
      <c r="BM5" s="361"/>
      <c r="BN5" s="361"/>
      <c r="BO5" s="361"/>
      <c r="BP5" s="361"/>
      <c r="BQ5" s="361"/>
      <c r="BR5" s="361"/>
      <c r="BS5" s="361"/>
      <c r="BT5" s="361"/>
      <c r="BU5" s="361"/>
      <c r="BV5" s="361"/>
      <c r="BW5" s="361"/>
      <c r="BX5" s="361"/>
      <c r="BY5" s="361"/>
      <c r="BZ5" s="361"/>
      <c r="CA5" s="361"/>
      <c r="CB5" s="361"/>
      <c r="CC5" s="361"/>
      <c r="CD5" s="361"/>
      <c r="CE5" s="361"/>
      <c r="CF5" s="361"/>
      <c r="CG5" s="361"/>
      <c r="CH5" s="361"/>
      <c r="CI5" s="361"/>
      <c r="CJ5" s="361"/>
      <c r="CK5" s="361"/>
      <c r="CL5" s="361"/>
      <c r="CM5" s="361"/>
    </row>
    <row r="6" spans="1:92" ht="5.0999999999999996" customHeight="1" x14ac:dyDescent="0.25"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72"/>
      <c r="AU6" s="72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61"/>
      <c r="BM6" s="361"/>
      <c r="BN6" s="361"/>
      <c r="BO6" s="361"/>
      <c r="BP6" s="361"/>
      <c r="BQ6" s="361"/>
      <c r="BR6" s="361"/>
      <c r="BS6" s="361"/>
      <c r="BT6" s="361"/>
      <c r="BU6" s="361"/>
      <c r="BV6" s="361"/>
      <c r="BW6" s="361"/>
      <c r="BX6" s="361"/>
      <c r="BY6" s="361"/>
      <c r="BZ6" s="361"/>
      <c r="CA6" s="361"/>
      <c r="CB6" s="361"/>
      <c r="CC6" s="361"/>
      <c r="CD6" s="361"/>
      <c r="CE6" s="361"/>
      <c r="CF6" s="361"/>
      <c r="CG6" s="361"/>
      <c r="CH6" s="361"/>
      <c r="CI6" s="361"/>
      <c r="CJ6" s="361"/>
      <c r="CK6" s="361"/>
      <c r="CL6" s="361"/>
      <c r="CM6" s="361"/>
    </row>
    <row r="7" spans="1:92" ht="5.0999999999999996" customHeight="1" x14ac:dyDescent="0.25"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1"/>
      <c r="AK7" s="361"/>
      <c r="AL7" s="361"/>
      <c r="AM7" s="361"/>
      <c r="AN7" s="361"/>
      <c r="AO7" s="361"/>
      <c r="AP7" s="361"/>
      <c r="AQ7" s="361"/>
      <c r="AR7" s="361"/>
      <c r="AS7" s="361"/>
      <c r="AT7" s="72"/>
      <c r="AU7" s="72"/>
      <c r="AV7" s="361"/>
      <c r="AW7" s="361"/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1"/>
      <c r="BI7" s="361"/>
      <c r="BJ7" s="361"/>
      <c r="BK7" s="361"/>
      <c r="BL7" s="361"/>
      <c r="BM7" s="361"/>
      <c r="BN7" s="361"/>
      <c r="BO7" s="361"/>
      <c r="BP7" s="361"/>
      <c r="BQ7" s="361"/>
      <c r="BR7" s="361"/>
      <c r="BS7" s="361"/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61"/>
      <c r="CF7" s="361"/>
      <c r="CG7" s="361"/>
      <c r="CH7" s="361"/>
      <c r="CI7" s="361"/>
      <c r="CJ7" s="361"/>
      <c r="CK7" s="361"/>
      <c r="CL7" s="361"/>
      <c r="CM7" s="361"/>
    </row>
    <row r="8" spans="1:92" ht="5.0999999999999996" customHeight="1" x14ac:dyDescent="0.25"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2"/>
      <c r="AO8" s="362"/>
      <c r="AP8" s="362"/>
      <c r="AQ8" s="362"/>
      <c r="AR8" s="362"/>
      <c r="AS8" s="362"/>
      <c r="AT8" s="72"/>
      <c r="AU8" s="72"/>
      <c r="AV8" s="362"/>
      <c r="AW8" s="362"/>
      <c r="AX8" s="362"/>
      <c r="AY8" s="362"/>
      <c r="AZ8" s="362"/>
      <c r="BA8" s="362"/>
      <c r="BB8" s="362"/>
      <c r="BC8" s="362"/>
      <c r="BD8" s="362"/>
      <c r="BE8" s="362"/>
      <c r="BF8" s="362"/>
      <c r="BG8" s="362"/>
      <c r="BH8" s="362"/>
      <c r="BI8" s="362"/>
      <c r="BJ8" s="362"/>
      <c r="BK8" s="362"/>
      <c r="BL8" s="362"/>
      <c r="BM8" s="362"/>
      <c r="BN8" s="362"/>
      <c r="BO8" s="362"/>
      <c r="BP8" s="362"/>
      <c r="BQ8" s="362"/>
      <c r="BR8" s="362"/>
      <c r="BS8" s="362"/>
      <c r="BT8" s="362"/>
      <c r="BU8" s="362"/>
      <c r="BV8" s="362"/>
      <c r="BW8" s="362"/>
      <c r="BX8" s="362"/>
      <c r="BY8" s="362"/>
      <c r="BZ8" s="362"/>
      <c r="CA8" s="362"/>
      <c r="CB8" s="362"/>
      <c r="CC8" s="362"/>
      <c r="CD8" s="362"/>
      <c r="CE8" s="362"/>
      <c r="CF8" s="362"/>
      <c r="CG8" s="362"/>
      <c r="CH8" s="362"/>
      <c r="CI8" s="362"/>
      <c r="CJ8" s="362"/>
      <c r="CK8" s="362"/>
      <c r="CL8" s="362"/>
      <c r="CM8" s="362"/>
    </row>
    <row r="9" spans="1:92" ht="5.0999999999999996" customHeight="1" x14ac:dyDescent="0.25">
      <c r="B9" s="334" t="s">
        <v>98</v>
      </c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6"/>
      <c r="N9" s="352" t="str">
        <f>IF(入力用!$C$7="","",入力用!$C$7)</f>
        <v/>
      </c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/>
      <c r="AO9" s="353"/>
      <c r="AP9" s="353"/>
      <c r="AQ9" s="353"/>
      <c r="AR9" s="353"/>
      <c r="AS9" s="354"/>
      <c r="AT9" s="72"/>
      <c r="AU9" s="72"/>
      <c r="AV9" s="334" t="s">
        <v>98</v>
      </c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6"/>
      <c r="BH9" s="352" t="str">
        <f>IF(入力用!$C$7="","",入力用!$C$7)</f>
        <v/>
      </c>
      <c r="BI9" s="353"/>
      <c r="BJ9" s="353"/>
      <c r="BK9" s="353"/>
      <c r="BL9" s="353"/>
      <c r="BM9" s="353"/>
      <c r="BN9" s="353"/>
      <c r="BO9" s="353"/>
      <c r="BP9" s="353"/>
      <c r="BQ9" s="353"/>
      <c r="BR9" s="353"/>
      <c r="BS9" s="353"/>
      <c r="BT9" s="353"/>
      <c r="BU9" s="353"/>
      <c r="BV9" s="353"/>
      <c r="BW9" s="353"/>
      <c r="BX9" s="353"/>
      <c r="BY9" s="353"/>
      <c r="BZ9" s="353"/>
      <c r="CA9" s="353"/>
      <c r="CB9" s="353"/>
      <c r="CC9" s="353"/>
      <c r="CD9" s="353"/>
      <c r="CE9" s="353"/>
      <c r="CF9" s="353"/>
      <c r="CG9" s="353"/>
      <c r="CH9" s="353"/>
      <c r="CI9" s="353"/>
      <c r="CJ9" s="353"/>
      <c r="CK9" s="353"/>
      <c r="CL9" s="353"/>
      <c r="CM9" s="354"/>
    </row>
    <row r="10" spans="1:92" ht="5.0999999999999996" customHeight="1" x14ac:dyDescent="0.25">
      <c r="B10" s="337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9"/>
      <c r="N10" s="355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7"/>
      <c r="AT10" s="72"/>
      <c r="AU10" s="72"/>
      <c r="AV10" s="337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9"/>
      <c r="BH10" s="355"/>
      <c r="BI10" s="356"/>
      <c r="BJ10" s="356"/>
      <c r="BK10" s="356"/>
      <c r="BL10" s="356"/>
      <c r="BM10" s="356"/>
      <c r="BN10" s="356"/>
      <c r="BO10" s="356"/>
      <c r="BP10" s="356"/>
      <c r="BQ10" s="356"/>
      <c r="BR10" s="356"/>
      <c r="BS10" s="356"/>
      <c r="BT10" s="356"/>
      <c r="BU10" s="356"/>
      <c r="BV10" s="356"/>
      <c r="BW10" s="356"/>
      <c r="BX10" s="356"/>
      <c r="BY10" s="356"/>
      <c r="BZ10" s="356"/>
      <c r="CA10" s="356"/>
      <c r="CB10" s="356"/>
      <c r="CC10" s="356"/>
      <c r="CD10" s="356"/>
      <c r="CE10" s="356"/>
      <c r="CF10" s="356"/>
      <c r="CG10" s="356"/>
      <c r="CH10" s="356"/>
      <c r="CI10" s="356"/>
      <c r="CJ10" s="356"/>
      <c r="CK10" s="356"/>
      <c r="CL10" s="356"/>
      <c r="CM10" s="357"/>
    </row>
    <row r="11" spans="1:92" ht="5.0999999999999996" customHeight="1" x14ac:dyDescent="0.25">
      <c r="B11" s="337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9"/>
      <c r="N11" s="355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7"/>
      <c r="AT11" s="72"/>
      <c r="AU11" s="72"/>
      <c r="AV11" s="337"/>
      <c r="AW11" s="338"/>
      <c r="AX11" s="338"/>
      <c r="AY11" s="338"/>
      <c r="AZ11" s="338"/>
      <c r="BA11" s="338"/>
      <c r="BB11" s="338"/>
      <c r="BC11" s="338"/>
      <c r="BD11" s="338"/>
      <c r="BE11" s="338"/>
      <c r="BF11" s="338"/>
      <c r="BG11" s="339"/>
      <c r="BH11" s="355"/>
      <c r="BI11" s="356"/>
      <c r="BJ11" s="356"/>
      <c r="BK11" s="356"/>
      <c r="BL11" s="356"/>
      <c r="BM11" s="356"/>
      <c r="BN11" s="356"/>
      <c r="BO11" s="356"/>
      <c r="BP11" s="356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7"/>
    </row>
    <row r="12" spans="1:92" ht="5.0999999999999996" customHeight="1" x14ac:dyDescent="0.25">
      <c r="B12" s="337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9"/>
      <c r="N12" s="355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7"/>
      <c r="AT12" s="72"/>
      <c r="AU12" s="72"/>
      <c r="AV12" s="337"/>
      <c r="AW12" s="338"/>
      <c r="AX12" s="338"/>
      <c r="AY12" s="338"/>
      <c r="AZ12" s="338"/>
      <c r="BA12" s="338"/>
      <c r="BB12" s="338"/>
      <c r="BC12" s="338"/>
      <c r="BD12" s="338"/>
      <c r="BE12" s="338"/>
      <c r="BF12" s="338"/>
      <c r="BG12" s="339"/>
      <c r="BH12" s="355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6"/>
      <c r="CM12" s="357"/>
    </row>
    <row r="13" spans="1:92" ht="5.0999999999999996" customHeight="1" x14ac:dyDescent="0.25">
      <c r="B13" s="340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2"/>
      <c r="N13" s="358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359"/>
      <c r="AO13" s="359"/>
      <c r="AP13" s="359"/>
      <c r="AQ13" s="359"/>
      <c r="AR13" s="359"/>
      <c r="AS13" s="360"/>
      <c r="AT13" s="72"/>
      <c r="AU13" s="72"/>
      <c r="AV13" s="340"/>
      <c r="AW13" s="341"/>
      <c r="AX13" s="341"/>
      <c r="AY13" s="341"/>
      <c r="AZ13" s="341"/>
      <c r="BA13" s="341"/>
      <c r="BB13" s="341"/>
      <c r="BC13" s="341"/>
      <c r="BD13" s="341"/>
      <c r="BE13" s="341"/>
      <c r="BF13" s="341"/>
      <c r="BG13" s="342"/>
      <c r="BH13" s="358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359"/>
      <c r="CC13" s="359"/>
      <c r="CD13" s="359"/>
      <c r="CE13" s="359"/>
      <c r="CF13" s="359"/>
      <c r="CG13" s="359"/>
      <c r="CH13" s="359"/>
      <c r="CI13" s="359"/>
      <c r="CJ13" s="359"/>
      <c r="CK13" s="359"/>
      <c r="CL13" s="359"/>
      <c r="CM13" s="360"/>
    </row>
    <row r="14" spans="1:92" ht="5.0999999999999996" customHeight="1" x14ac:dyDescent="0.2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</row>
    <row r="15" spans="1:92" ht="5.0999999999999996" customHeight="1" x14ac:dyDescent="0.25">
      <c r="B15" s="332" t="s">
        <v>99</v>
      </c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72"/>
      <c r="AU15" s="72"/>
      <c r="AV15" s="332" t="s">
        <v>99</v>
      </c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</row>
    <row r="16" spans="1:92" ht="5.0999999999999996" customHeight="1" x14ac:dyDescent="0.25"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72"/>
      <c r="AU16" s="72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</row>
    <row r="17" spans="2:91" ht="5.0999999999999996" customHeight="1" x14ac:dyDescent="0.25"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72"/>
      <c r="AU17" s="72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</row>
    <row r="18" spans="2:91" ht="5.0999999999999996" customHeight="1" x14ac:dyDescent="0.25"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72"/>
      <c r="AU18" s="72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</row>
    <row r="19" spans="2:91" ht="5.0999999999999996" customHeight="1" x14ac:dyDescent="0.25">
      <c r="B19" s="332" t="s">
        <v>100</v>
      </c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2" t="s">
        <v>101</v>
      </c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72"/>
      <c r="AU19" s="72"/>
      <c r="AV19" s="332" t="s">
        <v>100</v>
      </c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2" t="s">
        <v>101</v>
      </c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</row>
    <row r="20" spans="2:91" ht="5.0999999999999996" customHeight="1" x14ac:dyDescent="0.25"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72"/>
      <c r="AU20" s="72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</row>
    <row r="21" spans="2:91" ht="5.0999999999999996" customHeight="1" x14ac:dyDescent="0.25"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72"/>
      <c r="AU21" s="72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</row>
    <row r="22" spans="2:91" ht="5.0999999999999996" customHeight="1" x14ac:dyDescent="0.25"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72"/>
      <c r="AU22" s="72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</row>
    <row r="23" spans="2:91" ht="5.0999999999999996" customHeight="1" x14ac:dyDescent="0.25"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72"/>
      <c r="AU23" s="72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</row>
    <row r="24" spans="2:91" ht="5.0999999999999996" customHeight="1" x14ac:dyDescent="0.25"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72"/>
      <c r="AU24" s="72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</row>
    <row r="25" spans="2:91" ht="5.0999999999999996" customHeight="1" x14ac:dyDescent="0.25"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72"/>
      <c r="AU25" s="72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</row>
    <row r="26" spans="2:91" ht="5.0999999999999996" customHeight="1" x14ac:dyDescent="0.25"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72"/>
      <c r="AU26" s="72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</row>
    <row r="27" spans="2:91" ht="5.0999999999999996" customHeight="1" x14ac:dyDescent="0.25"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72"/>
      <c r="AU27" s="72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</row>
    <row r="28" spans="2:91" ht="5.0999999999999996" customHeight="1" x14ac:dyDescent="0.25"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72"/>
      <c r="AU28" s="72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</row>
    <row r="29" spans="2:91" ht="5.0999999999999996" customHeight="1" x14ac:dyDescent="0.25">
      <c r="B29" s="332" t="s">
        <v>102</v>
      </c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72"/>
      <c r="AU29" s="72"/>
      <c r="AV29" s="332" t="s">
        <v>102</v>
      </c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</row>
    <row r="30" spans="2:91" ht="5.0999999999999996" customHeight="1" x14ac:dyDescent="0.25"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72"/>
      <c r="AU30" s="72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</row>
    <row r="31" spans="2:91" ht="5.0999999999999996" customHeight="1" x14ac:dyDescent="0.25"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72"/>
      <c r="AU31" s="72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</row>
    <row r="32" spans="2:91" ht="5.0999999999999996" customHeight="1" x14ac:dyDescent="0.25"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72"/>
      <c r="AU32" s="72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</row>
    <row r="33" spans="2:91" ht="5.0999999999999996" customHeight="1" x14ac:dyDescent="0.25">
      <c r="B33" s="332" t="s">
        <v>100</v>
      </c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2" t="s">
        <v>101</v>
      </c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72"/>
      <c r="AU33" s="72"/>
      <c r="AV33" s="332" t="s">
        <v>100</v>
      </c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2" t="s">
        <v>101</v>
      </c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</row>
    <row r="34" spans="2:91" ht="5.0999999999999996" customHeight="1" x14ac:dyDescent="0.25"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72"/>
      <c r="AU34" s="72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</row>
    <row r="35" spans="2:91" ht="5.0999999999999996" customHeight="1" x14ac:dyDescent="0.25"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72"/>
      <c r="AU35" s="72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</row>
    <row r="36" spans="2:91" ht="5.0999999999999996" customHeight="1" x14ac:dyDescent="0.25"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72"/>
      <c r="AU36" s="72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</row>
    <row r="37" spans="2:91" ht="5.0999999999999996" customHeight="1" x14ac:dyDescent="0.25">
      <c r="B37" s="333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  <c r="AM37" s="333"/>
      <c r="AN37" s="333"/>
      <c r="AO37" s="333"/>
      <c r="AP37" s="333"/>
      <c r="AQ37" s="333"/>
      <c r="AR37" s="333"/>
      <c r="AS37" s="333"/>
      <c r="AT37" s="72"/>
      <c r="AU37" s="72"/>
      <c r="AV37" s="333"/>
      <c r="AW37" s="333"/>
      <c r="AX37" s="333"/>
      <c r="AY37" s="333"/>
      <c r="AZ37" s="333"/>
      <c r="BA37" s="333"/>
      <c r="BB37" s="333"/>
      <c r="BC37" s="333"/>
      <c r="BD37" s="333"/>
      <c r="BE37" s="333"/>
      <c r="BF37" s="333"/>
      <c r="BG37" s="333"/>
      <c r="BH37" s="333"/>
      <c r="BI37" s="333"/>
      <c r="BJ37" s="333"/>
      <c r="BK37" s="333"/>
      <c r="BL37" s="333"/>
      <c r="BM37" s="333"/>
      <c r="BN37" s="333"/>
      <c r="BO37" s="333"/>
      <c r="BP37" s="333"/>
      <c r="BQ37" s="333"/>
      <c r="BR37" s="333"/>
      <c r="BS37" s="333"/>
      <c r="BT37" s="333"/>
      <c r="BU37" s="333"/>
      <c r="BV37" s="333"/>
      <c r="BW37" s="333"/>
      <c r="BX37" s="333"/>
      <c r="BY37" s="333"/>
      <c r="BZ37" s="333"/>
      <c r="CA37" s="333"/>
      <c r="CB37" s="333"/>
      <c r="CC37" s="333"/>
      <c r="CD37" s="333"/>
      <c r="CE37" s="333"/>
      <c r="CF37" s="333"/>
      <c r="CG37" s="333"/>
      <c r="CH37" s="333"/>
      <c r="CI37" s="333"/>
      <c r="CJ37" s="333"/>
      <c r="CK37" s="333"/>
      <c r="CL37" s="333"/>
      <c r="CM37" s="333"/>
    </row>
    <row r="38" spans="2:91" ht="5.0999999999999996" customHeight="1" x14ac:dyDescent="0.25">
      <c r="B38" s="333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3"/>
      <c r="AQ38" s="333"/>
      <c r="AR38" s="333"/>
      <c r="AS38" s="333"/>
      <c r="AT38" s="72"/>
      <c r="AU38" s="72"/>
      <c r="AV38" s="333"/>
      <c r="AW38" s="333"/>
      <c r="AX38" s="333"/>
      <c r="AY38" s="333"/>
      <c r="AZ38" s="333"/>
      <c r="BA38" s="333"/>
      <c r="BB38" s="333"/>
      <c r="BC38" s="333"/>
      <c r="BD38" s="333"/>
      <c r="BE38" s="333"/>
      <c r="BF38" s="333"/>
      <c r="BG38" s="333"/>
      <c r="BH38" s="333"/>
      <c r="BI38" s="333"/>
      <c r="BJ38" s="333"/>
      <c r="BK38" s="333"/>
      <c r="BL38" s="333"/>
      <c r="BM38" s="333"/>
      <c r="BN38" s="333"/>
      <c r="BO38" s="333"/>
      <c r="BP38" s="333"/>
      <c r="BQ38" s="333"/>
      <c r="BR38" s="333"/>
      <c r="BS38" s="333"/>
      <c r="BT38" s="333"/>
      <c r="BU38" s="333"/>
      <c r="BV38" s="333"/>
      <c r="BW38" s="333"/>
      <c r="BX38" s="333"/>
      <c r="BY38" s="333"/>
      <c r="BZ38" s="333"/>
      <c r="CA38" s="333"/>
      <c r="CB38" s="333"/>
      <c r="CC38" s="333"/>
      <c r="CD38" s="333"/>
      <c r="CE38" s="333"/>
      <c r="CF38" s="333"/>
      <c r="CG38" s="333"/>
      <c r="CH38" s="333"/>
      <c r="CI38" s="333"/>
      <c r="CJ38" s="333"/>
      <c r="CK38" s="333"/>
      <c r="CL38" s="333"/>
      <c r="CM38" s="333"/>
    </row>
    <row r="39" spans="2:91" ht="5.0999999999999996" customHeight="1" x14ac:dyDescent="0.25"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333"/>
      <c r="AM39" s="333"/>
      <c r="AN39" s="333"/>
      <c r="AO39" s="333"/>
      <c r="AP39" s="333"/>
      <c r="AQ39" s="333"/>
      <c r="AR39" s="333"/>
      <c r="AS39" s="333"/>
      <c r="AT39" s="72"/>
      <c r="AU39" s="72"/>
      <c r="AV39" s="333"/>
      <c r="AW39" s="333"/>
      <c r="AX39" s="333"/>
      <c r="AY39" s="333"/>
      <c r="AZ39" s="333"/>
      <c r="BA39" s="333"/>
      <c r="BB39" s="333"/>
      <c r="BC39" s="333"/>
      <c r="BD39" s="333"/>
      <c r="BE39" s="333"/>
      <c r="BF39" s="333"/>
      <c r="BG39" s="333"/>
      <c r="BH39" s="333"/>
      <c r="BI39" s="333"/>
      <c r="BJ39" s="333"/>
      <c r="BK39" s="333"/>
      <c r="BL39" s="333"/>
      <c r="BM39" s="333"/>
      <c r="BN39" s="333"/>
      <c r="BO39" s="333"/>
      <c r="BP39" s="333"/>
      <c r="BQ39" s="333"/>
      <c r="BR39" s="333"/>
      <c r="BS39" s="333"/>
      <c r="BT39" s="333"/>
      <c r="BU39" s="333"/>
      <c r="BV39" s="333"/>
      <c r="BW39" s="333"/>
      <c r="BX39" s="333"/>
      <c r="BY39" s="333"/>
      <c r="BZ39" s="333"/>
      <c r="CA39" s="333"/>
      <c r="CB39" s="333"/>
      <c r="CC39" s="333"/>
      <c r="CD39" s="333"/>
      <c r="CE39" s="333"/>
      <c r="CF39" s="333"/>
      <c r="CG39" s="333"/>
      <c r="CH39" s="333"/>
      <c r="CI39" s="333"/>
      <c r="CJ39" s="333"/>
      <c r="CK39" s="333"/>
      <c r="CL39" s="333"/>
      <c r="CM39" s="333"/>
    </row>
    <row r="40" spans="2:91" ht="5.0999999999999996" customHeight="1" x14ac:dyDescent="0.25">
      <c r="B40" s="333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3"/>
      <c r="AN40" s="333"/>
      <c r="AO40" s="333"/>
      <c r="AP40" s="333"/>
      <c r="AQ40" s="333"/>
      <c r="AR40" s="333"/>
      <c r="AS40" s="333"/>
      <c r="AT40" s="72"/>
      <c r="AU40" s="72"/>
      <c r="AV40" s="333"/>
      <c r="AW40" s="333"/>
      <c r="AX40" s="333"/>
      <c r="AY40" s="333"/>
      <c r="AZ40" s="333"/>
      <c r="BA40" s="333"/>
      <c r="BB40" s="333"/>
      <c r="BC40" s="333"/>
      <c r="BD40" s="333"/>
      <c r="BE40" s="333"/>
      <c r="BF40" s="333"/>
      <c r="BG40" s="333"/>
      <c r="BH40" s="333"/>
      <c r="BI40" s="333"/>
      <c r="BJ40" s="333"/>
      <c r="BK40" s="333"/>
      <c r="BL40" s="333"/>
      <c r="BM40" s="333"/>
      <c r="BN40" s="333"/>
      <c r="BO40" s="333"/>
      <c r="BP40" s="333"/>
      <c r="BQ40" s="333"/>
      <c r="BR40" s="333"/>
      <c r="BS40" s="333"/>
      <c r="BT40" s="333"/>
      <c r="BU40" s="333"/>
      <c r="BV40" s="333"/>
      <c r="BW40" s="333"/>
      <c r="BX40" s="333"/>
      <c r="BY40" s="333"/>
      <c r="BZ40" s="333"/>
      <c r="CA40" s="333"/>
      <c r="CB40" s="333"/>
      <c r="CC40" s="333"/>
      <c r="CD40" s="333"/>
      <c r="CE40" s="333"/>
      <c r="CF40" s="333"/>
      <c r="CG40" s="333"/>
      <c r="CH40" s="333"/>
      <c r="CI40" s="333"/>
      <c r="CJ40" s="333"/>
      <c r="CK40" s="333"/>
      <c r="CL40" s="333"/>
      <c r="CM40" s="333"/>
    </row>
    <row r="41" spans="2:91" ht="5.0999999999999996" customHeight="1" x14ac:dyDescent="0.25"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3"/>
      <c r="AT41" s="72"/>
      <c r="AU41" s="72"/>
      <c r="AV41" s="333"/>
      <c r="AW41" s="333"/>
      <c r="AX41" s="333"/>
      <c r="AY41" s="333"/>
      <c r="AZ41" s="333"/>
      <c r="BA41" s="333"/>
      <c r="BB41" s="333"/>
      <c r="BC41" s="333"/>
      <c r="BD41" s="333"/>
      <c r="BE41" s="333"/>
      <c r="BF41" s="333"/>
      <c r="BG41" s="333"/>
      <c r="BH41" s="333"/>
      <c r="BI41" s="333"/>
      <c r="BJ41" s="333"/>
      <c r="BK41" s="333"/>
      <c r="BL41" s="333"/>
      <c r="BM41" s="333"/>
      <c r="BN41" s="333"/>
      <c r="BO41" s="333"/>
      <c r="BP41" s="333"/>
      <c r="BQ41" s="333"/>
      <c r="BR41" s="333"/>
      <c r="BS41" s="333"/>
      <c r="BT41" s="333"/>
      <c r="BU41" s="333"/>
      <c r="BV41" s="333"/>
      <c r="BW41" s="333"/>
      <c r="BX41" s="333"/>
      <c r="BY41" s="333"/>
      <c r="BZ41" s="333"/>
      <c r="CA41" s="333"/>
      <c r="CB41" s="333"/>
      <c r="CC41" s="333"/>
      <c r="CD41" s="333"/>
      <c r="CE41" s="333"/>
      <c r="CF41" s="333"/>
      <c r="CG41" s="333"/>
      <c r="CH41" s="333"/>
      <c r="CI41" s="333"/>
      <c r="CJ41" s="333"/>
      <c r="CK41" s="333"/>
      <c r="CL41" s="333"/>
      <c r="CM41" s="333"/>
    </row>
    <row r="42" spans="2:91" ht="5.0999999999999996" customHeight="1" x14ac:dyDescent="0.25">
      <c r="B42" s="334" t="s">
        <v>103</v>
      </c>
      <c r="C42" s="335"/>
      <c r="D42" s="335"/>
      <c r="E42" s="335"/>
      <c r="F42" s="335"/>
      <c r="G42" s="335"/>
      <c r="H42" s="336"/>
      <c r="I42" s="343" t="str">
        <f>IF(入力用!$C$14="","",入力用!$C$14)</f>
        <v/>
      </c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P42" s="344"/>
      <c r="AQ42" s="344"/>
      <c r="AR42" s="344"/>
      <c r="AS42" s="345"/>
      <c r="AT42" s="72"/>
      <c r="AU42" s="72"/>
      <c r="AV42" s="334" t="s">
        <v>103</v>
      </c>
      <c r="AW42" s="335"/>
      <c r="AX42" s="335"/>
      <c r="AY42" s="335"/>
      <c r="AZ42" s="335"/>
      <c r="BA42" s="335"/>
      <c r="BB42" s="336"/>
      <c r="BC42" s="343" t="str">
        <f>IF(入力用!$C$14="","",入力用!$C$14)</f>
        <v/>
      </c>
      <c r="BD42" s="344"/>
      <c r="BE42" s="344"/>
      <c r="BF42" s="344"/>
      <c r="BG42" s="344"/>
      <c r="BH42" s="344"/>
      <c r="BI42" s="344"/>
      <c r="BJ42" s="344"/>
      <c r="BK42" s="344"/>
      <c r="BL42" s="344"/>
      <c r="BM42" s="344"/>
      <c r="BN42" s="344"/>
      <c r="BO42" s="344"/>
      <c r="BP42" s="344"/>
      <c r="BQ42" s="344"/>
      <c r="BR42" s="344"/>
      <c r="BS42" s="344"/>
      <c r="BT42" s="344"/>
      <c r="BU42" s="344"/>
      <c r="BV42" s="344"/>
      <c r="BW42" s="344"/>
      <c r="BX42" s="344"/>
      <c r="BY42" s="344"/>
      <c r="BZ42" s="344"/>
      <c r="CA42" s="344"/>
      <c r="CB42" s="344"/>
      <c r="CC42" s="344"/>
      <c r="CD42" s="344"/>
      <c r="CE42" s="344"/>
      <c r="CF42" s="344"/>
      <c r="CG42" s="344"/>
      <c r="CH42" s="344"/>
      <c r="CI42" s="344"/>
      <c r="CJ42" s="344"/>
      <c r="CK42" s="344"/>
      <c r="CL42" s="344"/>
      <c r="CM42" s="345"/>
    </row>
    <row r="43" spans="2:91" ht="5.0999999999999996" customHeight="1" x14ac:dyDescent="0.25">
      <c r="B43" s="337"/>
      <c r="C43" s="338"/>
      <c r="D43" s="338"/>
      <c r="E43" s="338"/>
      <c r="F43" s="338"/>
      <c r="G43" s="338"/>
      <c r="H43" s="339"/>
      <c r="I43" s="346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7"/>
      <c r="AM43" s="347"/>
      <c r="AN43" s="347"/>
      <c r="AO43" s="347"/>
      <c r="AP43" s="347"/>
      <c r="AQ43" s="347"/>
      <c r="AR43" s="347"/>
      <c r="AS43" s="348"/>
      <c r="AT43" s="72"/>
      <c r="AU43" s="72"/>
      <c r="AV43" s="337"/>
      <c r="AW43" s="338"/>
      <c r="AX43" s="338"/>
      <c r="AY43" s="338"/>
      <c r="AZ43" s="338"/>
      <c r="BA43" s="338"/>
      <c r="BB43" s="339"/>
      <c r="BC43" s="346"/>
      <c r="BD43" s="347"/>
      <c r="BE43" s="347"/>
      <c r="BF43" s="347"/>
      <c r="BG43" s="347"/>
      <c r="BH43" s="347"/>
      <c r="BI43" s="347"/>
      <c r="BJ43" s="347"/>
      <c r="BK43" s="347"/>
      <c r="BL43" s="347"/>
      <c r="BM43" s="347"/>
      <c r="BN43" s="347"/>
      <c r="BO43" s="347"/>
      <c r="BP43" s="347"/>
      <c r="BQ43" s="347"/>
      <c r="BR43" s="347"/>
      <c r="BS43" s="347"/>
      <c r="BT43" s="347"/>
      <c r="BU43" s="347"/>
      <c r="BV43" s="347"/>
      <c r="BW43" s="347"/>
      <c r="BX43" s="347"/>
      <c r="BY43" s="347"/>
      <c r="BZ43" s="347"/>
      <c r="CA43" s="347"/>
      <c r="CB43" s="347"/>
      <c r="CC43" s="347"/>
      <c r="CD43" s="347"/>
      <c r="CE43" s="347"/>
      <c r="CF43" s="347"/>
      <c r="CG43" s="347"/>
      <c r="CH43" s="347"/>
      <c r="CI43" s="347"/>
      <c r="CJ43" s="347"/>
      <c r="CK43" s="347"/>
      <c r="CL43" s="347"/>
      <c r="CM43" s="348"/>
    </row>
    <row r="44" spans="2:91" ht="5.0999999999999996" customHeight="1" x14ac:dyDescent="0.25">
      <c r="B44" s="337"/>
      <c r="C44" s="338"/>
      <c r="D44" s="338"/>
      <c r="E44" s="338"/>
      <c r="F44" s="338"/>
      <c r="G44" s="338"/>
      <c r="H44" s="339"/>
      <c r="I44" s="346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7"/>
      <c r="AM44" s="347"/>
      <c r="AN44" s="347"/>
      <c r="AO44" s="347"/>
      <c r="AP44" s="347"/>
      <c r="AQ44" s="347"/>
      <c r="AR44" s="347"/>
      <c r="AS44" s="348"/>
      <c r="AT44" s="72"/>
      <c r="AU44" s="72"/>
      <c r="AV44" s="337"/>
      <c r="AW44" s="338"/>
      <c r="AX44" s="338"/>
      <c r="AY44" s="338"/>
      <c r="AZ44" s="338"/>
      <c r="BA44" s="338"/>
      <c r="BB44" s="339"/>
      <c r="BC44" s="346"/>
      <c r="BD44" s="347"/>
      <c r="BE44" s="347"/>
      <c r="BF44" s="347"/>
      <c r="BG44" s="347"/>
      <c r="BH44" s="347"/>
      <c r="BI44" s="347"/>
      <c r="BJ44" s="347"/>
      <c r="BK44" s="347"/>
      <c r="BL44" s="347"/>
      <c r="BM44" s="347"/>
      <c r="BN44" s="347"/>
      <c r="BO44" s="347"/>
      <c r="BP44" s="347"/>
      <c r="BQ44" s="347"/>
      <c r="BR44" s="347"/>
      <c r="BS44" s="347"/>
      <c r="BT44" s="347"/>
      <c r="BU44" s="347"/>
      <c r="BV44" s="347"/>
      <c r="BW44" s="347"/>
      <c r="BX44" s="347"/>
      <c r="BY44" s="347"/>
      <c r="BZ44" s="347"/>
      <c r="CA44" s="347"/>
      <c r="CB44" s="347"/>
      <c r="CC44" s="347"/>
      <c r="CD44" s="347"/>
      <c r="CE44" s="347"/>
      <c r="CF44" s="347"/>
      <c r="CG44" s="347"/>
      <c r="CH44" s="347"/>
      <c r="CI44" s="347"/>
      <c r="CJ44" s="347"/>
      <c r="CK44" s="347"/>
      <c r="CL44" s="347"/>
      <c r="CM44" s="348"/>
    </row>
    <row r="45" spans="2:91" ht="5.0999999999999996" customHeight="1" x14ac:dyDescent="0.25">
      <c r="B45" s="337"/>
      <c r="C45" s="338"/>
      <c r="D45" s="338"/>
      <c r="E45" s="338"/>
      <c r="F45" s="338"/>
      <c r="G45" s="338"/>
      <c r="H45" s="339"/>
      <c r="I45" s="346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  <c r="AJ45" s="347"/>
      <c r="AK45" s="347"/>
      <c r="AL45" s="347"/>
      <c r="AM45" s="347"/>
      <c r="AN45" s="347"/>
      <c r="AO45" s="347"/>
      <c r="AP45" s="347"/>
      <c r="AQ45" s="347"/>
      <c r="AR45" s="347"/>
      <c r="AS45" s="348"/>
      <c r="AT45" s="72"/>
      <c r="AU45" s="72"/>
      <c r="AV45" s="337"/>
      <c r="AW45" s="338"/>
      <c r="AX45" s="338"/>
      <c r="AY45" s="338"/>
      <c r="AZ45" s="338"/>
      <c r="BA45" s="338"/>
      <c r="BB45" s="339"/>
      <c r="BC45" s="346"/>
      <c r="BD45" s="347"/>
      <c r="BE45" s="347"/>
      <c r="BF45" s="347"/>
      <c r="BG45" s="347"/>
      <c r="BH45" s="347"/>
      <c r="BI45" s="347"/>
      <c r="BJ45" s="347"/>
      <c r="BK45" s="347"/>
      <c r="BL45" s="347"/>
      <c r="BM45" s="347"/>
      <c r="BN45" s="347"/>
      <c r="BO45" s="347"/>
      <c r="BP45" s="347"/>
      <c r="BQ45" s="347"/>
      <c r="BR45" s="347"/>
      <c r="BS45" s="347"/>
      <c r="BT45" s="347"/>
      <c r="BU45" s="347"/>
      <c r="BV45" s="347"/>
      <c r="BW45" s="347"/>
      <c r="BX45" s="347"/>
      <c r="BY45" s="347"/>
      <c r="BZ45" s="347"/>
      <c r="CA45" s="347"/>
      <c r="CB45" s="347"/>
      <c r="CC45" s="347"/>
      <c r="CD45" s="347"/>
      <c r="CE45" s="347"/>
      <c r="CF45" s="347"/>
      <c r="CG45" s="347"/>
      <c r="CH45" s="347"/>
      <c r="CI45" s="347"/>
      <c r="CJ45" s="347"/>
      <c r="CK45" s="347"/>
      <c r="CL45" s="347"/>
      <c r="CM45" s="348"/>
    </row>
    <row r="46" spans="2:91" ht="5.0999999999999996" customHeight="1" x14ac:dyDescent="0.25">
      <c r="B46" s="337"/>
      <c r="C46" s="338"/>
      <c r="D46" s="338"/>
      <c r="E46" s="338"/>
      <c r="F46" s="338"/>
      <c r="G46" s="338"/>
      <c r="H46" s="339"/>
      <c r="I46" s="346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7"/>
      <c r="AM46" s="347"/>
      <c r="AN46" s="347"/>
      <c r="AO46" s="347"/>
      <c r="AP46" s="347"/>
      <c r="AQ46" s="347"/>
      <c r="AR46" s="347"/>
      <c r="AS46" s="348"/>
      <c r="AT46" s="72"/>
      <c r="AU46" s="72"/>
      <c r="AV46" s="337"/>
      <c r="AW46" s="338"/>
      <c r="AX46" s="338"/>
      <c r="AY46" s="338"/>
      <c r="AZ46" s="338"/>
      <c r="BA46" s="338"/>
      <c r="BB46" s="339"/>
      <c r="BC46" s="346"/>
      <c r="BD46" s="347"/>
      <c r="BE46" s="347"/>
      <c r="BF46" s="347"/>
      <c r="BG46" s="347"/>
      <c r="BH46" s="347"/>
      <c r="BI46" s="347"/>
      <c r="BJ46" s="347"/>
      <c r="BK46" s="347"/>
      <c r="BL46" s="347"/>
      <c r="BM46" s="347"/>
      <c r="BN46" s="347"/>
      <c r="BO46" s="347"/>
      <c r="BP46" s="347"/>
      <c r="BQ46" s="347"/>
      <c r="BR46" s="347"/>
      <c r="BS46" s="347"/>
      <c r="BT46" s="347"/>
      <c r="BU46" s="347"/>
      <c r="BV46" s="347"/>
      <c r="BW46" s="347"/>
      <c r="BX46" s="347"/>
      <c r="BY46" s="347"/>
      <c r="BZ46" s="347"/>
      <c r="CA46" s="347"/>
      <c r="CB46" s="347"/>
      <c r="CC46" s="347"/>
      <c r="CD46" s="347"/>
      <c r="CE46" s="347"/>
      <c r="CF46" s="347"/>
      <c r="CG46" s="347"/>
      <c r="CH46" s="347"/>
      <c r="CI46" s="347"/>
      <c r="CJ46" s="347"/>
      <c r="CK46" s="347"/>
      <c r="CL46" s="347"/>
      <c r="CM46" s="348"/>
    </row>
    <row r="47" spans="2:91" ht="5.0999999999999996" customHeight="1" x14ac:dyDescent="0.25">
      <c r="B47" s="337"/>
      <c r="C47" s="338"/>
      <c r="D47" s="338"/>
      <c r="E47" s="338"/>
      <c r="F47" s="338"/>
      <c r="G47" s="338"/>
      <c r="H47" s="339"/>
      <c r="I47" s="346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  <c r="AK47" s="347"/>
      <c r="AL47" s="347"/>
      <c r="AM47" s="347"/>
      <c r="AN47" s="347"/>
      <c r="AO47" s="347"/>
      <c r="AP47" s="347"/>
      <c r="AQ47" s="347"/>
      <c r="AR47" s="347"/>
      <c r="AS47" s="348"/>
      <c r="AT47" s="72"/>
      <c r="AU47" s="72"/>
      <c r="AV47" s="337"/>
      <c r="AW47" s="338"/>
      <c r="AX47" s="338"/>
      <c r="AY47" s="338"/>
      <c r="AZ47" s="338"/>
      <c r="BA47" s="338"/>
      <c r="BB47" s="339"/>
      <c r="BC47" s="346"/>
      <c r="BD47" s="347"/>
      <c r="BE47" s="347"/>
      <c r="BF47" s="347"/>
      <c r="BG47" s="347"/>
      <c r="BH47" s="347"/>
      <c r="BI47" s="347"/>
      <c r="BJ47" s="347"/>
      <c r="BK47" s="347"/>
      <c r="BL47" s="347"/>
      <c r="BM47" s="347"/>
      <c r="BN47" s="347"/>
      <c r="BO47" s="347"/>
      <c r="BP47" s="347"/>
      <c r="BQ47" s="347"/>
      <c r="BR47" s="347"/>
      <c r="BS47" s="347"/>
      <c r="BT47" s="347"/>
      <c r="BU47" s="347"/>
      <c r="BV47" s="347"/>
      <c r="BW47" s="347"/>
      <c r="BX47" s="347"/>
      <c r="BY47" s="347"/>
      <c r="BZ47" s="347"/>
      <c r="CA47" s="347"/>
      <c r="CB47" s="347"/>
      <c r="CC47" s="347"/>
      <c r="CD47" s="347"/>
      <c r="CE47" s="347"/>
      <c r="CF47" s="347"/>
      <c r="CG47" s="347"/>
      <c r="CH47" s="347"/>
      <c r="CI47" s="347"/>
      <c r="CJ47" s="347"/>
      <c r="CK47" s="347"/>
      <c r="CL47" s="347"/>
      <c r="CM47" s="348"/>
    </row>
    <row r="48" spans="2:91" ht="5.0999999999999996" customHeight="1" x14ac:dyDescent="0.25">
      <c r="B48" s="337"/>
      <c r="C48" s="338"/>
      <c r="D48" s="338"/>
      <c r="E48" s="338"/>
      <c r="F48" s="338"/>
      <c r="G48" s="338"/>
      <c r="H48" s="339"/>
      <c r="I48" s="346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47"/>
      <c r="AD48" s="347"/>
      <c r="AE48" s="347"/>
      <c r="AF48" s="347"/>
      <c r="AG48" s="347"/>
      <c r="AH48" s="347"/>
      <c r="AI48" s="347"/>
      <c r="AJ48" s="347"/>
      <c r="AK48" s="347"/>
      <c r="AL48" s="347"/>
      <c r="AM48" s="347"/>
      <c r="AN48" s="347"/>
      <c r="AO48" s="347"/>
      <c r="AP48" s="347"/>
      <c r="AQ48" s="347"/>
      <c r="AR48" s="347"/>
      <c r="AS48" s="348"/>
      <c r="AT48" s="72"/>
      <c r="AU48" s="72"/>
      <c r="AV48" s="337"/>
      <c r="AW48" s="338"/>
      <c r="AX48" s="338"/>
      <c r="AY48" s="338"/>
      <c r="AZ48" s="338"/>
      <c r="BA48" s="338"/>
      <c r="BB48" s="339"/>
      <c r="BC48" s="346"/>
      <c r="BD48" s="347"/>
      <c r="BE48" s="347"/>
      <c r="BF48" s="347"/>
      <c r="BG48" s="347"/>
      <c r="BH48" s="347"/>
      <c r="BI48" s="347"/>
      <c r="BJ48" s="347"/>
      <c r="BK48" s="347"/>
      <c r="BL48" s="347"/>
      <c r="BM48" s="347"/>
      <c r="BN48" s="347"/>
      <c r="BO48" s="347"/>
      <c r="BP48" s="347"/>
      <c r="BQ48" s="347"/>
      <c r="BR48" s="347"/>
      <c r="BS48" s="347"/>
      <c r="BT48" s="347"/>
      <c r="BU48" s="347"/>
      <c r="BV48" s="347"/>
      <c r="BW48" s="347"/>
      <c r="BX48" s="347"/>
      <c r="BY48" s="347"/>
      <c r="BZ48" s="347"/>
      <c r="CA48" s="347"/>
      <c r="CB48" s="347"/>
      <c r="CC48" s="347"/>
      <c r="CD48" s="347"/>
      <c r="CE48" s="347"/>
      <c r="CF48" s="347"/>
      <c r="CG48" s="347"/>
      <c r="CH48" s="347"/>
      <c r="CI48" s="347"/>
      <c r="CJ48" s="347"/>
      <c r="CK48" s="347"/>
      <c r="CL48" s="347"/>
      <c r="CM48" s="348"/>
    </row>
    <row r="49" spans="1:92" ht="5.0999999999999996" customHeight="1" x14ac:dyDescent="0.25">
      <c r="B49" s="340"/>
      <c r="C49" s="341"/>
      <c r="D49" s="341"/>
      <c r="E49" s="341"/>
      <c r="F49" s="341"/>
      <c r="G49" s="341"/>
      <c r="H49" s="342"/>
      <c r="I49" s="349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350"/>
      <c r="AN49" s="350"/>
      <c r="AO49" s="350"/>
      <c r="AP49" s="350"/>
      <c r="AQ49" s="350"/>
      <c r="AR49" s="350"/>
      <c r="AS49" s="351"/>
      <c r="AT49" s="72"/>
      <c r="AU49" s="72"/>
      <c r="AV49" s="340"/>
      <c r="AW49" s="341"/>
      <c r="AX49" s="341"/>
      <c r="AY49" s="341"/>
      <c r="AZ49" s="341"/>
      <c r="BA49" s="341"/>
      <c r="BB49" s="342"/>
      <c r="BC49" s="349"/>
      <c r="BD49" s="350"/>
      <c r="BE49" s="350"/>
      <c r="BF49" s="350"/>
      <c r="BG49" s="350"/>
      <c r="BH49" s="350"/>
      <c r="BI49" s="350"/>
      <c r="BJ49" s="350"/>
      <c r="BK49" s="350"/>
      <c r="BL49" s="350"/>
      <c r="BM49" s="350"/>
      <c r="BN49" s="350"/>
      <c r="BO49" s="350"/>
      <c r="BP49" s="350"/>
      <c r="BQ49" s="350"/>
      <c r="BR49" s="350"/>
      <c r="BS49" s="350"/>
      <c r="BT49" s="350"/>
      <c r="BU49" s="350"/>
      <c r="BV49" s="350"/>
      <c r="BW49" s="350"/>
      <c r="BX49" s="350"/>
      <c r="BY49" s="350"/>
      <c r="BZ49" s="350"/>
      <c r="CA49" s="350"/>
      <c r="CB49" s="350"/>
      <c r="CC49" s="350"/>
      <c r="CD49" s="350"/>
      <c r="CE49" s="350"/>
      <c r="CF49" s="350"/>
      <c r="CG49" s="350"/>
      <c r="CH49" s="350"/>
      <c r="CI49" s="350"/>
      <c r="CJ49" s="350"/>
      <c r="CK49" s="350"/>
      <c r="CL49" s="350"/>
      <c r="CM49" s="351"/>
    </row>
    <row r="50" spans="1:92" ht="5.0999999999999996" customHeight="1" x14ac:dyDescent="0.25">
      <c r="B50" s="330" t="s">
        <v>104</v>
      </c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72"/>
      <c r="AU50" s="72"/>
      <c r="AV50" s="330" t="s">
        <v>104</v>
      </c>
      <c r="AW50" s="330"/>
      <c r="AX50" s="330"/>
      <c r="AY50" s="330"/>
      <c r="AZ50" s="330"/>
      <c r="BA50" s="330"/>
      <c r="BB50" s="330"/>
      <c r="BC50" s="330"/>
      <c r="BD50" s="330"/>
      <c r="BE50" s="330"/>
      <c r="BF50" s="330"/>
      <c r="BG50" s="330"/>
      <c r="BH50" s="330"/>
      <c r="BI50" s="330"/>
      <c r="BJ50" s="330"/>
      <c r="BK50" s="330"/>
      <c r="BL50" s="330"/>
      <c r="BM50" s="330"/>
      <c r="BN50" s="330"/>
      <c r="BO50" s="330"/>
      <c r="BP50" s="330"/>
      <c r="BQ50" s="330"/>
      <c r="BR50" s="330"/>
      <c r="BS50" s="330"/>
      <c r="BT50" s="330"/>
      <c r="BU50" s="330"/>
      <c r="BV50" s="330"/>
      <c r="BW50" s="330"/>
      <c r="BX50" s="330"/>
      <c r="BY50" s="330"/>
      <c r="BZ50" s="330"/>
      <c r="CA50" s="330"/>
      <c r="CB50" s="330"/>
      <c r="CC50" s="330"/>
      <c r="CD50" s="330"/>
      <c r="CE50" s="330"/>
      <c r="CF50" s="330"/>
      <c r="CG50" s="330"/>
      <c r="CH50" s="330"/>
      <c r="CI50" s="330"/>
      <c r="CJ50" s="330"/>
      <c r="CK50" s="330"/>
      <c r="CL50" s="330"/>
      <c r="CM50" s="330"/>
    </row>
    <row r="51" spans="1:92" ht="5.0999999999999996" customHeight="1" x14ac:dyDescent="0.25">
      <c r="B51" s="331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72"/>
      <c r="AU51" s="72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331"/>
      <c r="CF51" s="331"/>
      <c r="CG51" s="331"/>
      <c r="CH51" s="331"/>
      <c r="CI51" s="331"/>
      <c r="CJ51" s="331"/>
      <c r="CK51" s="331"/>
      <c r="CL51" s="331"/>
      <c r="CM51" s="331"/>
    </row>
    <row r="52" spans="1:92" ht="5.0999999999999996" customHeight="1" x14ac:dyDescent="0.25"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72"/>
      <c r="AU52" s="72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  <c r="CA52" s="331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</row>
    <row r="53" spans="1:92" ht="5.0999999999999996" customHeight="1" x14ac:dyDescent="0.25">
      <c r="B53" s="331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72"/>
      <c r="AU53" s="72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  <c r="CA53" s="331"/>
      <c r="CB53" s="331"/>
      <c r="CC53" s="331"/>
      <c r="CD53" s="331"/>
      <c r="CE53" s="331"/>
      <c r="CF53" s="331"/>
      <c r="CG53" s="331"/>
      <c r="CH53" s="331"/>
      <c r="CI53" s="331"/>
      <c r="CJ53" s="331"/>
      <c r="CK53" s="331"/>
      <c r="CL53" s="331"/>
      <c r="CM53" s="331"/>
    </row>
    <row r="54" spans="1:92" ht="5.0999999999999996" customHeigh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2"/>
      <c r="AU54" s="72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</row>
    <row r="55" spans="1:92" ht="5.0999999999999996" customHeight="1" x14ac:dyDescent="0.25">
      <c r="A55" s="68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7"/>
      <c r="AU55" s="78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0"/>
    </row>
    <row r="56" spans="1:92" ht="5.0999999999999996" customHeight="1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3"/>
      <c r="AU56" s="74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5"/>
    </row>
    <row r="57" spans="1:92" ht="5.0999999999999996" customHeight="1" x14ac:dyDescent="0.25"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</row>
    <row r="58" spans="1:92" ht="5.0999999999999996" customHeight="1" x14ac:dyDescent="0.25">
      <c r="B58" s="361" t="s">
        <v>97</v>
      </c>
      <c r="C58" s="361"/>
      <c r="D58" s="361"/>
      <c r="E58" s="361"/>
      <c r="F58" s="361"/>
      <c r="G58" s="361"/>
      <c r="H58" s="361"/>
      <c r="I58" s="361"/>
      <c r="J58" s="361"/>
      <c r="K58" s="361"/>
      <c r="L58" s="361"/>
      <c r="M58" s="361"/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61"/>
      <c r="AH58" s="361"/>
      <c r="AI58" s="361"/>
      <c r="AJ58" s="361"/>
      <c r="AK58" s="361"/>
      <c r="AL58" s="361"/>
      <c r="AM58" s="361"/>
      <c r="AN58" s="361"/>
      <c r="AO58" s="361"/>
      <c r="AP58" s="361"/>
      <c r="AQ58" s="361"/>
      <c r="AR58" s="361"/>
      <c r="AS58" s="361"/>
      <c r="AT58" s="72"/>
      <c r="AU58" s="72"/>
      <c r="AV58" s="361" t="s">
        <v>97</v>
      </c>
      <c r="AW58" s="361"/>
      <c r="AX58" s="361"/>
      <c r="AY58" s="361"/>
      <c r="AZ58" s="361"/>
      <c r="BA58" s="361"/>
      <c r="BB58" s="361"/>
      <c r="BC58" s="361"/>
      <c r="BD58" s="361"/>
      <c r="BE58" s="361"/>
      <c r="BF58" s="361"/>
      <c r="BG58" s="361"/>
      <c r="BH58" s="361"/>
      <c r="BI58" s="361"/>
      <c r="BJ58" s="361"/>
      <c r="BK58" s="361"/>
      <c r="BL58" s="361"/>
      <c r="BM58" s="361"/>
      <c r="BN58" s="361"/>
      <c r="BO58" s="361"/>
      <c r="BP58" s="361"/>
      <c r="BQ58" s="361"/>
      <c r="BR58" s="361"/>
      <c r="BS58" s="361"/>
      <c r="BT58" s="361"/>
      <c r="BU58" s="361"/>
      <c r="BV58" s="361"/>
      <c r="BW58" s="361"/>
      <c r="BX58" s="361"/>
      <c r="BY58" s="361"/>
      <c r="BZ58" s="361"/>
      <c r="CA58" s="361"/>
      <c r="CB58" s="361"/>
      <c r="CC58" s="361"/>
      <c r="CD58" s="361"/>
      <c r="CE58" s="361"/>
      <c r="CF58" s="361"/>
      <c r="CG58" s="361"/>
      <c r="CH58" s="361"/>
      <c r="CI58" s="361"/>
      <c r="CJ58" s="361"/>
      <c r="CK58" s="361"/>
      <c r="CL58" s="361"/>
      <c r="CM58" s="361"/>
    </row>
    <row r="59" spans="1:92" ht="5.0999999999999996" customHeight="1" x14ac:dyDescent="0.25">
      <c r="B59" s="361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1"/>
      <c r="AE59" s="361"/>
      <c r="AF59" s="361"/>
      <c r="AG59" s="361"/>
      <c r="AH59" s="361"/>
      <c r="AI59" s="361"/>
      <c r="AJ59" s="361"/>
      <c r="AK59" s="361"/>
      <c r="AL59" s="361"/>
      <c r="AM59" s="361"/>
      <c r="AN59" s="361"/>
      <c r="AO59" s="361"/>
      <c r="AP59" s="361"/>
      <c r="AQ59" s="361"/>
      <c r="AR59" s="361"/>
      <c r="AS59" s="361"/>
      <c r="AT59" s="72"/>
      <c r="AU59" s="72"/>
      <c r="AV59" s="361"/>
      <c r="AW59" s="361"/>
      <c r="AX59" s="361"/>
      <c r="AY59" s="361"/>
      <c r="AZ59" s="361"/>
      <c r="BA59" s="361"/>
      <c r="BB59" s="361"/>
      <c r="BC59" s="361"/>
      <c r="BD59" s="361"/>
      <c r="BE59" s="361"/>
      <c r="BF59" s="361"/>
      <c r="BG59" s="361"/>
      <c r="BH59" s="361"/>
      <c r="BI59" s="361"/>
      <c r="BJ59" s="361"/>
      <c r="BK59" s="361"/>
      <c r="BL59" s="361"/>
      <c r="BM59" s="361"/>
      <c r="BN59" s="361"/>
      <c r="BO59" s="361"/>
      <c r="BP59" s="361"/>
      <c r="BQ59" s="361"/>
      <c r="BR59" s="361"/>
      <c r="BS59" s="361"/>
      <c r="BT59" s="361"/>
      <c r="BU59" s="361"/>
      <c r="BV59" s="361"/>
      <c r="BW59" s="361"/>
      <c r="BX59" s="361"/>
      <c r="BY59" s="361"/>
      <c r="BZ59" s="361"/>
      <c r="CA59" s="361"/>
      <c r="CB59" s="361"/>
      <c r="CC59" s="361"/>
      <c r="CD59" s="361"/>
      <c r="CE59" s="361"/>
      <c r="CF59" s="361"/>
      <c r="CG59" s="361"/>
      <c r="CH59" s="361"/>
      <c r="CI59" s="361"/>
      <c r="CJ59" s="361"/>
      <c r="CK59" s="361"/>
      <c r="CL59" s="361"/>
      <c r="CM59" s="361"/>
    </row>
    <row r="60" spans="1:92" ht="5.0999999999999996" customHeight="1" x14ac:dyDescent="0.25">
      <c r="B60" s="361"/>
      <c r="C60" s="361"/>
      <c r="D60" s="361"/>
      <c r="E60" s="361"/>
      <c r="F60" s="361"/>
      <c r="G60" s="361"/>
      <c r="H60" s="361"/>
      <c r="I60" s="361"/>
      <c r="J60" s="361"/>
      <c r="K60" s="361"/>
      <c r="L60" s="361"/>
      <c r="M60" s="361"/>
      <c r="N60" s="361"/>
      <c r="O60" s="361"/>
      <c r="P60" s="361"/>
      <c r="Q60" s="361"/>
      <c r="R60" s="361"/>
      <c r="S60" s="361"/>
      <c r="T60" s="361"/>
      <c r="U60" s="361"/>
      <c r="V60" s="361"/>
      <c r="W60" s="361"/>
      <c r="X60" s="361"/>
      <c r="Y60" s="361"/>
      <c r="Z60" s="361"/>
      <c r="AA60" s="361"/>
      <c r="AB60" s="361"/>
      <c r="AC60" s="361"/>
      <c r="AD60" s="361"/>
      <c r="AE60" s="361"/>
      <c r="AF60" s="361"/>
      <c r="AG60" s="361"/>
      <c r="AH60" s="361"/>
      <c r="AI60" s="361"/>
      <c r="AJ60" s="361"/>
      <c r="AK60" s="361"/>
      <c r="AL60" s="361"/>
      <c r="AM60" s="361"/>
      <c r="AN60" s="361"/>
      <c r="AO60" s="361"/>
      <c r="AP60" s="361"/>
      <c r="AQ60" s="361"/>
      <c r="AR60" s="361"/>
      <c r="AS60" s="361"/>
      <c r="AT60" s="72"/>
      <c r="AU60" s="72"/>
      <c r="AV60" s="361"/>
      <c r="AW60" s="361"/>
      <c r="AX60" s="361"/>
      <c r="AY60" s="361"/>
      <c r="AZ60" s="361"/>
      <c r="BA60" s="361"/>
      <c r="BB60" s="361"/>
      <c r="BC60" s="361"/>
      <c r="BD60" s="361"/>
      <c r="BE60" s="361"/>
      <c r="BF60" s="361"/>
      <c r="BG60" s="361"/>
      <c r="BH60" s="361"/>
      <c r="BI60" s="361"/>
      <c r="BJ60" s="361"/>
      <c r="BK60" s="361"/>
      <c r="BL60" s="361"/>
      <c r="BM60" s="361"/>
      <c r="BN60" s="361"/>
      <c r="BO60" s="361"/>
      <c r="BP60" s="361"/>
      <c r="BQ60" s="361"/>
      <c r="BR60" s="361"/>
      <c r="BS60" s="361"/>
      <c r="BT60" s="361"/>
      <c r="BU60" s="361"/>
      <c r="BV60" s="361"/>
      <c r="BW60" s="361"/>
      <c r="BX60" s="361"/>
      <c r="BY60" s="361"/>
      <c r="BZ60" s="361"/>
      <c r="CA60" s="361"/>
      <c r="CB60" s="361"/>
      <c r="CC60" s="361"/>
      <c r="CD60" s="361"/>
      <c r="CE60" s="361"/>
      <c r="CF60" s="361"/>
      <c r="CG60" s="361"/>
      <c r="CH60" s="361"/>
      <c r="CI60" s="361"/>
      <c r="CJ60" s="361"/>
      <c r="CK60" s="361"/>
      <c r="CL60" s="361"/>
      <c r="CM60" s="361"/>
    </row>
    <row r="61" spans="1:92" ht="5.0999999999999996" customHeight="1" x14ac:dyDescent="0.25">
      <c r="B61" s="361"/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1"/>
      <c r="AE61" s="361"/>
      <c r="AF61" s="361"/>
      <c r="AG61" s="361"/>
      <c r="AH61" s="361"/>
      <c r="AI61" s="361"/>
      <c r="AJ61" s="361"/>
      <c r="AK61" s="361"/>
      <c r="AL61" s="361"/>
      <c r="AM61" s="361"/>
      <c r="AN61" s="361"/>
      <c r="AO61" s="361"/>
      <c r="AP61" s="361"/>
      <c r="AQ61" s="361"/>
      <c r="AR61" s="361"/>
      <c r="AS61" s="361"/>
      <c r="AT61" s="72"/>
      <c r="AU61" s="72"/>
      <c r="AV61" s="361"/>
      <c r="AW61" s="361"/>
      <c r="AX61" s="361"/>
      <c r="AY61" s="361"/>
      <c r="AZ61" s="361"/>
      <c r="BA61" s="361"/>
      <c r="BB61" s="361"/>
      <c r="BC61" s="361"/>
      <c r="BD61" s="361"/>
      <c r="BE61" s="361"/>
      <c r="BF61" s="361"/>
      <c r="BG61" s="361"/>
      <c r="BH61" s="361"/>
      <c r="BI61" s="361"/>
      <c r="BJ61" s="361"/>
      <c r="BK61" s="361"/>
      <c r="BL61" s="361"/>
      <c r="BM61" s="361"/>
      <c r="BN61" s="361"/>
      <c r="BO61" s="361"/>
      <c r="BP61" s="361"/>
      <c r="BQ61" s="361"/>
      <c r="BR61" s="361"/>
      <c r="BS61" s="361"/>
      <c r="BT61" s="361"/>
      <c r="BU61" s="361"/>
      <c r="BV61" s="361"/>
      <c r="BW61" s="361"/>
      <c r="BX61" s="361"/>
      <c r="BY61" s="361"/>
      <c r="BZ61" s="361"/>
      <c r="CA61" s="361"/>
      <c r="CB61" s="361"/>
      <c r="CC61" s="361"/>
      <c r="CD61" s="361"/>
      <c r="CE61" s="361"/>
      <c r="CF61" s="361"/>
      <c r="CG61" s="361"/>
      <c r="CH61" s="361"/>
      <c r="CI61" s="361"/>
      <c r="CJ61" s="361"/>
      <c r="CK61" s="361"/>
      <c r="CL61" s="361"/>
      <c r="CM61" s="361"/>
    </row>
    <row r="62" spans="1:92" ht="5.0999999999999996" customHeight="1" x14ac:dyDescent="0.25">
      <c r="B62" s="362"/>
      <c r="C62" s="362"/>
      <c r="D62" s="362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2"/>
      <c r="AQ62" s="362"/>
      <c r="AR62" s="362"/>
      <c r="AS62" s="362"/>
      <c r="AT62" s="72"/>
      <c r="AU62" s="72"/>
      <c r="AV62" s="362"/>
      <c r="AW62" s="362"/>
      <c r="AX62" s="362"/>
      <c r="AY62" s="362"/>
      <c r="AZ62" s="362"/>
      <c r="BA62" s="362"/>
      <c r="BB62" s="362"/>
      <c r="BC62" s="362"/>
      <c r="BD62" s="362"/>
      <c r="BE62" s="362"/>
      <c r="BF62" s="362"/>
      <c r="BG62" s="362"/>
      <c r="BH62" s="362"/>
      <c r="BI62" s="362"/>
      <c r="BJ62" s="362"/>
      <c r="BK62" s="362"/>
      <c r="BL62" s="362"/>
      <c r="BM62" s="362"/>
      <c r="BN62" s="362"/>
      <c r="BO62" s="362"/>
      <c r="BP62" s="362"/>
      <c r="BQ62" s="362"/>
      <c r="BR62" s="362"/>
      <c r="BS62" s="362"/>
      <c r="BT62" s="362"/>
      <c r="BU62" s="362"/>
      <c r="BV62" s="362"/>
      <c r="BW62" s="362"/>
      <c r="BX62" s="362"/>
      <c r="BY62" s="362"/>
      <c r="BZ62" s="362"/>
      <c r="CA62" s="362"/>
      <c r="CB62" s="362"/>
      <c r="CC62" s="362"/>
      <c r="CD62" s="362"/>
      <c r="CE62" s="362"/>
      <c r="CF62" s="362"/>
      <c r="CG62" s="362"/>
      <c r="CH62" s="362"/>
      <c r="CI62" s="362"/>
      <c r="CJ62" s="362"/>
      <c r="CK62" s="362"/>
      <c r="CL62" s="362"/>
      <c r="CM62" s="362"/>
    </row>
    <row r="63" spans="1:92" ht="5.0999999999999996" customHeight="1" x14ac:dyDescent="0.25">
      <c r="B63" s="334" t="s">
        <v>98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6"/>
      <c r="N63" s="352" t="str">
        <f>IF(入力用!$C$7="","",入力用!$C$7)</f>
        <v/>
      </c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53"/>
      <c r="AD63" s="353"/>
      <c r="AE63" s="353"/>
      <c r="AF63" s="353"/>
      <c r="AG63" s="353"/>
      <c r="AH63" s="353"/>
      <c r="AI63" s="353"/>
      <c r="AJ63" s="353"/>
      <c r="AK63" s="353"/>
      <c r="AL63" s="353"/>
      <c r="AM63" s="353"/>
      <c r="AN63" s="353"/>
      <c r="AO63" s="353"/>
      <c r="AP63" s="353"/>
      <c r="AQ63" s="353"/>
      <c r="AR63" s="353"/>
      <c r="AS63" s="354"/>
      <c r="AT63" s="72"/>
      <c r="AU63" s="72"/>
      <c r="AV63" s="334" t="s">
        <v>98</v>
      </c>
      <c r="AW63" s="335"/>
      <c r="AX63" s="335"/>
      <c r="AY63" s="335"/>
      <c r="AZ63" s="335"/>
      <c r="BA63" s="335"/>
      <c r="BB63" s="335"/>
      <c r="BC63" s="335"/>
      <c r="BD63" s="335"/>
      <c r="BE63" s="335"/>
      <c r="BF63" s="335"/>
      <c r="BG63" s="336"/>
      <c r="BH63" s="352" t="str">
        <f>IF(入力用!$C$7="","",入力用!$C$7)</f>
        <v/>
      </c>
      <c r="BI63" s="353"/>
      <c r="BJ63" s="353"/>
      <c r="BK63" s="353"/>
      <c r="BL63" s="353"/>
      <c r="BM63" s="353"/>
      <c r="BN63" s="353"/>
      <c r="BO63" s="353"/>
      <c r="BP63" s="353"/>
      <c r="BQ63" s="353"/>
      <c r="BR63" s="353"/>
      <c r="BS63" s="353"/>
      <c r="BT63" s="353"/>
      <c r="BU63" s="353"/>
      <c r="BV63" s="353"/>
      <c r="BW63" s="353"/>
      <c r="BX63" s="353"/>
      <c r="BY63" s="353"/>
      <c r="BZ63" s="353"/>
      <c r="CA63" s="353"/>
      <c r="CB63" s="353"/>
      <c r="CC63" s="353"/>
      <c r="CD63" s="353"/>
      <c r="CE63" s="353"/>
      <c r="CF63" s="353"/>
      <c r="CG63" s="353"/>
      <c r="CH63" s="353"/>
      <c r="CI63" s="353"/>
      <c r="CJ63" s="353"/>
      <c r="CK63" s="353"/>
      <c r="CL63" s="353"/>
      <c r="CM63" s="354"/>
    </row>
    <row r="64" spans="1:92" ht="5.0999999999999996" customHeight="1" x14ac:dyDescent="0.25">
      <c r="B64" s="337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9"/>
      <c r="N64" s="355"/>
      <c r="O64" s="356"/>
      <c r="P64" s="356"/>
      <c r="Q64" s="356"/>
      <c r="R64" s="356"/>
      <c r="S64" s="356"/>
      <c r="T64" s="356"/>
      <c r="U64" s="356"/>
      <c r="V64" s="356"/>
      <c r="W64" s="356"/>
      <c r="X64" s="356"/>
      <c r="Y64" s="356"/>
      <c r="Z64" s="356"/>
      <c r="AA64" s="356"/>
      <c r="AB64" s="356"/>
      <c r="AC64" s="356"/>
      <c r="AD64" s="356"/>
      <c r="AE64" s="356"/>
      <c r="AF64" s="356"/>
      <c r="AG64" s="356"/>
      <c r="AH64" s="356"/>
      <c r="AI64" s="356"/>
      <c r="AJ64" s="356"/>
      <c r="AK64" s="356"/>
      <c r="AL64" s="356"/>
      <c r="AM64" s="356"/>
      <c r="AN64" s="356"/>
      <c r="AO64" s="356"/>
      <c r="AP64" s="356"/>
      <c r="AQ64" s="356"/>
      <c r="AR64" s="356"/>
      <c r="AS64" s="357"/>
      <c r="AT64" s="72"/>
      <c r="AU64" s="72"/>
      <c r="AV64" s="337"/>
      <c r="AW64" s="338"/>
      <c r="AX64" s="338"/>
      <c r="AY64" s="338"/>
      <c r="AZ64" s="338"/>
      <c r="BA64" s="338"/>
      <c r="BB64" s="338"/>
      <c r="BC64" s="338"/>
      <c r="BD64" s="338"/>
      <c r="BE64" s="338"/>
      <c r="BF64" s="338"/>
      <c r="BG64" s="339"/>
      <c r="BH64" s="355"/>
      <c r="BI64" s="356"/>
      <c r="BJ64" s="356"/>
      <c r="BK64" s="356"/>
      <c r="BL64" s="356"/>
      <c r="BM64" s="356"/>
      <c r="BN64" s="356"/>
      <c r="BO64" s="356"/>
      <c r="BP64" s="356"/>
      <c r="BQ64" s="356"/>
      <c r="BR64" s="356"/>
      <c r="BS64" s="356"/>
      <c r="BT64" s="356"/>
      <c r="BU64" s="356"/>
      <c r="BV64" s="356"/>
      <c r="BW64" s="356"/>
      <c r="BX64" s="356"/>
      <c r="BY64" s="356"/>
      <c r="BZ64" s="356"/>
      <c r="CA64" s="356"/>
      <c r="CB64" s="356"/>
      <c r="CC64" s="356"/>
      <c r="CD64" s="356"/>
      <c r="CE64" s="356"/>
      <c r="CF64" s="356"/>
      <c r="CG64" s="356"/>
      <c r="CH64" s="356"/>
      <c r="CI64" s="356"/>
      <c r="CJ64" s="356"/>
      <c r="CK64" s="356"/>
      <c r="CL64" s="356"/>
      <c r="CM64" s="357"/>
    </row>
    <row r="65" spans="2:91" ht="5.0999999999999996" customHeight="1" x14ac:dyDescent="0.25">
      <c r="B65" s="337"/>
      <c r="C65" s="338"/>
      <c r="D65" s="338"/>
      <c r="E65" s="338"/>
      <c r="F65" s="338"/>
      <c r="G65" s="338"/>
      <c r="H65" s="338"/>
      <c r="I65" s="338"/>
      <c r="J65" s="338"/>
      <c r="K65" s="338"/>
      <c r="L65" s="338"/>
      <c r="M65" s="339"/>
      <c r="N65" s="355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6"/>
      <c r="AA65" s="356"/>
      <c r="AB65" s="356"/>
      <c r="AC65" s="356"/>
      <c r="AD65" s="356"/>
      <c r="AE65" s="356"/>
      <c r="AF65" s="356"/>
      <c r="AG65" s="356"/>
      <c r="AH65" s="356"/>
      <c r="AI65" s="356"/>
      <c r="AJ65" s="356"/>
      <c r="AK65" s="356"/>
      <c r="AL65" s="356"/>
      <c r="AM65" s="356"/>
      <c r="AN65" s="356"/>
      <c r="AO65" s="356"/>
      <c r="AP65" s="356"/>
      <c r="AQ65" s="356"/>
      <c r="AR65" s="356"/>
      <c r="AS65" s="357"/>
      <c r="AT65" s="72"/>
      <c r="AU65" s="72"/>
      <c r="AV65" s="337"/>
      <c r="AW65" s="338"/>
      <c r="AX65" s="338"/>
      <c r="AY65" s="338"/>
      <c r="AZ65" s="338"/>
      <c r="BA65" s="338"/>
      <c r="BB65" s="338"/>
      <c r="BC65" s="338"/>
      <c r="BD65" s="338"/>
      <c r="BE65" s="338"/>
      <c r="BF65" s="338"/>
      <c r="BG65" s="339"/>
      <c r="BH65" s="355"/>
      <c r="BI65" s="356"/>
      <c r="BJ65" s="356"/>
      <c r="BK65" s="356"/>
      <c r="BL65" s="356"/>
      <c r="BM65" s="356"/>
      <c r="BN65" s="356"/>
      <c r="BO65" s="356"/>
      <c r="BP65" s="356"/>
      <c r="BQ65" s="356"/>
      <c r="BR65" s="356"/>
      <c r="BS65" s="356"/>
      <c r="BT65" s="356"/>
      <c r="BU65" s="356"/>
      <c r="BV65" s="356"/>
      <c r="BW65" s="356"/>
      <c r="BX65" s="356"/>
      <c r="BY65" s="356"/>
      <c r="BZ65" s="356"/>
      <c r="CA65" s="356"/>
      <c r="CB65" s="356"/>
      <c r="CC65" s="356"/>
      <c r="CD65" s="356"/>
      <c r="CE65" s="356"/>
      <c r="CF65" s="356"/>
      <c r="CG65" s="356"/>
      <c r="CH65" s="356"/>
      <c r="CI65" s="356"/>
      <c r="CJ65" s="356"/>
      <c r="CK65" s="356"/>
      <c r="CL65" s="356"/>
      <c r="CM65" s="357"/>
    </row>
    <row r="66" spans="2:91" ht="5.0999999999999996" customHeight="1" x14ac:dyDescent="0.25">
      <c r="B66" s="337"/>
      <c r="C66" s="338"/>
      <c r="D66" s="338"/>
      <c r="E66" s="338"/>
      <c r="F66" s="338"/>
      <c r="G66" s="338"/>
      <c r="H66" s="338"/>
      <c r="I66" s="338"/>
      <c r="J66" s="338"/>
      <c r="K66" s="338"/>
      <c r="L66" s="338"/>
      <c r="M66" s="339"/>
      <c r="N66" s="355"/>
      <c r="O66" s="356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  <c r="AL66" s="356"/>
      <c r="AM66" s="356"/>
      <c r="AN66" s="356"/>
      <c r="AO66" s="356"/>
      <c r="AP66" s="356"/>
      <c r="AQ66" s="356"/>
      <c r="AR66" s="356"/>
      <c r="AS66" s="357"/>
      <c r="AT66" s="72"/>
      <c r="AU66" s="72"/>
      <c r="AV66" s="337"/>
      <c r="AW66" s="338"/>
      <c r="AX66" s="338"/>
      <c r="AY66" s="338"/>
      <c r="AZ66" s="338"/>
      <c r="BA66" s="338"/>
      <c r="BB66" s="338"/>
      <c r="BC66" s="338"/>
      <c r="BD66" s="338"/>
      <c r="BE66" s="338"/>
      <c r="BF66" s="338"/>
      <c r="BG66" s="339"/>
      <c r="BH66" s="355"/>
      <c r="BI66" s="356"/>
      <c r="BJ66" s="356"/>
      <c r="BK66" s="356"/>
      <c r="BL66" s="356"/>
      <c r="BM66" s="356"/>
      <c r="BN66" s="356"/>
      <c r="BO66" s="356"/>
      <c r="BP66" s="356"/>
      <c r="BQ66" s="356"/>
      <c r="BR66" s="356"/>
      <c r="BS66" s="356"/>
      <c r="BT66" s="356"/>
      <c r="BU66" s="356"/>
      <c r="BV66" s="356"/>
      <c r="BW66" s="356"/>
      <c r="BX66" s="356"/>
      <c r="BY66" s="356"/>
      <c r="BZ66" s="356"/>
      <c r="CA66" s="356"/>
      <c r="CB66" s="356"/>
      <c r="CC66" s="356"/>
      <c r="CD66" s="356"/>
      <c r="CE66" s="356"/>
      <c r="CF66" s="356"/>
      <c r="CG66" s="356"/>
      <c r="CH66" s="356"/>
      <c r="CI66" s="356"/>
      <c r="CJ66" s="356"/>
      <c r="CK66" s="356"/>
      <c r="CL66" s="356"/>
      <c r="CM66" s="357"/>
    </row>
    <row r="67" spans="2:91" ht="5.0999999999999996" customHeight="1" x14ac:dyDescent="0.25">
      <c r="B67" s="340"/>
      <c r="C67" s="341"/>
      <c r="D67" s="341"/>
      <c r="E67" s="341"/>
      <c r="F67" s="341"/>
      <c r="G67" s="341"/>
      <c r="H67" s="341"/>
      <c r="I67" s="341"/>
      <c r="J67" s="341"/>
      <c r="K67" s="341"/>
      <c r="L67" s="341"/>
      <c r="M67" s="342"/>
      <c r="N67" s="358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59"/>
      <c r="AK67" s="359"/>
      <c r="AL67" s="359"/>
      <c r="AM67" s="359"/>
      <c r="AN67" s="359"/>
      <c r="AO67" s="359"/>
      <c r="AP67" s="359"/>
      <c r="AQ67" s="359"/>
      <c r="AR67" s="359"/>
      <c r="AS67" s="360"/>
      <c r="AT67" s="72"/>
      <c r="AU67" s="72"/>
      <c r="AV67" s="340"/>
      <c r="AW67" s="341"/>
      <c r="AX67" s="341"/>
      <c r="AY67" s="341"/>
      <c r="AZ67" s="341"/>
      <c r="BA67" s="341"/>
      <c r="BB67" s="341"/>
      <c r="BC67" s="341"/>
      <c r="BD67" s="341"/>
      <c r="BE67" s="341"/>
      <c r="BF67" s="341"/>
      <c r="BG67" s="342"/>
      <c r="BH67" s="358"/>
      <c r="BI67" s="359"/>
      <c r="BJ67" s="359"/>
      <c r="BK67" s="359"/>
      <c r="BL67" s="359"/>
      <c r="BM67" s="359"/>
      <c r="BN67" s="359"/>
      <c r="BO67" s="359"/>
      <c r="BP67" s="359"/>
      <c r="BQ67" s="359"/>
      <c r="BR67" s="359"/>
      <c r="BS67" s="359"/>
      <c r="BT67" s="359"/>
      <c r="BU67" s="359"/>
      <c r="BV67" s="359"/>
      <c r="BW67" s="359"/>
      <c r="BX67" s="359"/>
      <c r="BY67" s="359"/>
      <c r="BZ67" s="359"/>
      <c r="CA67" s="359"/>
      <c r="CB67" s="359"/>
      <c r="CC67" s="359"/>
      <c r="CD67" s="359"/>
      <c r="CE67" s="359"/>
      <c r="CF67" s="359"/>
      <c r="CG67" s="359"/>
      <c r="CH67" s="359"/>
      <c r="CI67" s="359"/>
      <c r="CJ67" s="359"/>
      <c r="CK67" s="359"/>
      <c r="CL67" s="359"/>
      <c r="CM67" s="360"/>
    </row>
    <row r="68" spans="2:91" ht="5.0999999999999996" customHeight="1" x14ac:dyDescent="0.25"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</row>
    <row r="69" spans="2:91" ht="5.0999999999999996" customHeight="1" x14ac:dyDescent="0.25">
      <c r="B69" s="332" t="s">
        <v>99</v>
      </c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3"/>
      <c r="AL69" s="333"/>
      <c r="AM69" s="333"/>
      <c r="AN69" s="333"/>
      <c r="AO69" s="333"/>
      <c r="AP69" s="333"/>
      <c r="AQ69" s="333"/>
      <c r="AR69" s="333"/>
      <c r="AS69" s="333"/>
      <c r="AT69" s="72"/>
      <c r="AU69" s="72"/>
      <c r="AV69" s="332" t="s">
        <v>99</v>
      </c>
      <c r="AW69" s="333"/>
      <c r="AX69" s="333"/>
      <c r="AY69" s="333"/>
      <c r="AZ69" s="333"/>
      <c r="BA69" s="333"/>
      <c r="BB69" s="333"/>
      <c r="BC69" s="333"/>
      <c r="BD69" s="333"/>
      <c r="BE69" s="333"/>
      <c r="BF69" s="333"/>
      <c r="BG69" s="333"/>
      <c r="BH69" s="333"/>
      <c r="BI69" s="333"/>
      <c r="BJ69" s="333"/>
      <c r="BK69" s="333"/>
      <c r="BL69" s="333"/>
      <c r="BM69" s="333"/>
      <c r="BN69" s="333"/>
      <c r="BO69" s="333"/>
      <c r="BP69" s="333"/>
      <c r="BQ69" s="333"/>
      <c r="BR69" s="333"/>
      <c r="BS69" s="333"/>
      <c r="BT69" s="333"/>
      <c r="BU69" s="333"/>
      <c r="BV69" s="333"/>
      <c r="BW69" s="333"/>
      <c r="BX69" s="333"/>
      <c r="BY69" s="333"/>
      <c r="BZ69" s="333"/>
      <c r="CA69" s="333"/>
      <c r="CB69" s="333"/>
      <c r="CC69" s="333"/>
      <c r="CD69" s="333"/>
      <c r="CE69" s="333"/>
      <c r="CF69" s="333"/>
      <c r="CG69" s="333"/>
      <c r="CH69" s="333"/>
      <c r="CI69" s="333"/>
      <c r="CJ69" s="333"/>
      <c r="CK69" s="333"/>
      <c r="CL69" s="333"/>
      <c r="CM69" s="333"/>
    </row>
    <row r="70" spans="2:91" ht="5.0999999999999996" customHeight="1" x14ac:dyDescent="0.25">
      <c r="B70" s="333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K70" s="333"/>
      <c r="AL70" s="333"/>
      <c r="AM70" s="333"/>
      <c r="AN70" s="333"/>
      <c r="AO70" s="333"/>
      <c r="AP70" s="333"/>
      <c r="AQ70" s="333"/>
      <c r="AR70" s="333"/>
      <c r="AS70" s="333"/>
      <c r="AT70" s="72"/>
      <c r="AU70" s="72"/>
      <c r="AV70" s="333"/>
      <c r="AW70" s="333"/>
      <c r="AX70" s="333"/>
      <c r="AY70" s="333"/>
      <c r="AZ70" s="333"/>
      <c r="BA70" s="333"/>
      <c r="BB70" s="333"/>
      <c r="BC70" s="333"/>
      <c r="BD70" s="333"/>
      <c r="BE70" s="333"/>
      <c r="BF70" s="333"/>
      <c r="BG70" s="333"/>
      <c r="BH70" s="333"/>
      <c r="BI70" s="333"/>
      <c r="BJ70" s="333"/>
      <c r="BK70" s="333"/>
      <c r="BL70" s="333"/>
      <c r="BM70" s="333"/>
      <c r="BN70" s="333"/>
      <c r="BO70" s="333"/>
      <c r="BP70" s="333"/>
      <c r="BQ70" s="333"/>
      <c r="BR70" s="333"/>
      <c r="BS70" s="333"/>
      <c r="BT70" s="333"/>
      <c r="BU70" s="333"/>
      <c r="BV70" s="333"/>
      <c r="BW70" s="333"/>
      <c r="BX70" s="333"/>
      <c r="BY70" s="333"/>
      <c r="BZ70" s="333"/>
      <c r="CA70" s="333"/>
      <c r="CB70" s="333"/>
      <c r="CC70" s="333"/>
      <c r="CD70" s="333"/>
      <c r="CE70" s="333"/>
      <c r="CF70" s="333"/>
      <c r="CG70" s="333"/>
      <c r="CH70" s="333"/>
      <c r="CI70" s="333"/>
      <c r="CJ70" s="333"/>
      <c r="CK70" s="333"/>
      <c r="CL70" s="333"/>
      <c r="CM70" s="333"/>
    </row>
    <row r="71" spans="2:91" ht="5.0999999999999996" customHeight="1" x14ac:dyDescent="0.25">
      <c r="B71" s="333"/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333"/>
      <c r="AJ71" s="333"/>
      <c r="AK71" s="333"/>
      <c r="AL71" s="333"/>
      <c r="AM71" s="333"/>
      <c r="AN71" s="333"/>
      <c r="AO71" s="333"/>
      <c r="AP71" s="333"/>
      <c r="AQ71" s="333"/>
      <c r="AR71" s="333"/>
      <c r="AS71" s="333"/>
      <c r="AT71" s="72"/>
      <c r="AU71" s="72"/>
      <c r="AV71" s="333"/>
      <c r="AW71" s="333"/>
      <c r="AX71" s="333"/>
      <c r="AY71" s="333"/>
      <c r="AZ71" s="333"/>
      <c r="BA71" s="333"/>
      <c r="BB71" s="333"/>
      <c r="BC71" s="333"/>
      <c r="BD71" s="333"/>
      <c r="BE71" s="333"/>
      <c r="BF71" s="333"/>
      <c r="BG71" s="333"/>
      <c r="BH71" s="333"/>
      <c r="BI71" s="333"/>
      <c r="BJ71" s="333"/>
      <c r="BK71" s="333"/>
      <c r="BL71" s="333"/>
      <c r="BM71" s="333"/>
      <c r="BN71" s="333"/>
      <c r="BO71" s="333"/>
      <c r="BP71" s="333"/>
      <c r="BQ71" s="333"/>
      <c r="BR71" s="333"/>
      <c r="BS71" s="333"/>
      <c r="BT71" s="333"/>
      <c r="BU71" s="333"/>
      <c r="BV71" s="333"/>
      <c r="BW71" s="333"/>
      <c r="BX71" s="333"/>
      <c r="BY71" s="333"/>
      <c r="BZ71" s="333"/>
      <c r="CA71" s="333"/>
      <c r="CB71" s="333"/>
      <c r="CC71" s="333"/>
      <c r="CD71" s="333"/>
      <c r="CE71" s="333"/>
      <c r="CF71" s="333"/>
      <c r="CG71" s="333"/>
      <c r="CH71" s="333"/>
      <c r="CI71" s="333"/>
      <c r="CJ71" s="333"/>
      <c r="CK71" s="333"/>
      <c r="CL71" s="333"/>
      <c r="CM71" s="333"/>
    </row>
    <row r="72" spans="2:91" ht="5.0999999999999996" customHeight="1" x14ac:dyDescent="0.25">
      <c r="B72" s="333"/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AJ72" s="333"/>
      <c r="AK72" s="333"/>
      <c r="AL72" s="333"/>
      <c r="AM72" s="333"/>
      <c r="AN72" s="333"/>
      <c r="AO72" s="333"/>
      <c r="AP72" s="333"/>
      <c r="AQ72" s="333"/>
      <c r="AR72" s="333"/>
      <c r="AS72" s="333"/>
      <c r="AT72" s="72"/>
      <c r="AU72" s="72"/>
      <c r="AV72" s="333"/>
      <c r="AW72" s="333"/>
      <c r="AX72" s="333"/>
      <c r="AY72" s="333"/>
      <c r="AZ72" s="333"/>
      <c r="BA72" s="333"/>
      <c r="BB72" s="333"/>
      <c r="BC72" s="333"/>
      <c r="BD72" s="333"/>
      <c r="BE72" s="333"/>
      <c r="BF72" s="333"/>
      <c r="BG72" s="333"/>
      <c r="BH72" s="333"/>
      <c r="BI72" s="333"/>
      <c r="BJ72" s="333"/>
      <c r="BK72" s="333"/>
      <c r="BL72" s="333"/>
      <c r="BM72" s="333"/>
      <c r="BN72" s="333"/>
      <c r="BO72" s="333"/>
      <c r="BP72" s="333"/>
      <c r="BQ72" s="333"/>
      <c r="BR72" s="333"/>
      <c r="BS72" s="333"/>
      <c r="BT72" s="333"/>
      <c r="BU72" s="333"/>
      <c r="BV72" s="333"/>
      <c r="BW72" s="333"/>
      <c r="BX72" s="333"/>
      <c r="BY72" s="333"/>
      <c r="BZ72" s="333"/>
      <c r="CA72" s="333"/>
      <c r="CB72" s="333"/>
      <c r="CC72" s="333"/>
      <c r="CD72" s="333"/>
      <c r="CE72" s="333"/>
      <c r="CF72" s="333"/>
      <c r="CG72" s="333"/>
      <c r="CH72" s="333"/>
      <c r="CI72" s="333"/>
      <c r="CJ72" s="333"/>
      <c r="CK72" s="333"/>
      <c r="CL72" s="333"/>
      <c r="CM72" s="333"/>
    </row>
    <row r="73" spans="2:91" ht="5.0999999999999996" customHeight="1" x14ac:dyDescent="0.25">
      <c r="B73" s="332" t="s">
        <v>100</v>
      </c>
      <c r="C73" s="333"/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2" t="s">
        <v>101</v>
      </c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  <c r="AJ73" s="333"/>
      <c r="AK73" s="333"/>
      <c r="AL73" s="333"/>
      <c r="AM73" s="333"/>
      <c r="AN73" s="333"/>
      <c r="AO73" s="333"/>
      <c r="AP73" s="333"/>
      <c r="AQ73" s="333"/>
      <c r="AR73" s="333"/>
      <c r="AS73" s="333"/>
      <c r="AT73" s="72"/>
      <c r="AU73" s="72"/>
      <c r="AV73" s="332" t="s">
        <v>100</v>
      </c>
      <c r="AW73" s="333"/>
      <c r="AX73" s="333"/>
      <c r="AY73" s="333"/>
      <c r="AZ73" s="333"/>
      <c r="BA73" s="333"/>
      <c r="BB73" s="333"/>
      <c r="BC73" s="333"/>
      <c r="BD73" s="333"/>
      <c r="BE73" s="333"/>
      <c r="BF73" s="333"/>
      <c r="BG73" s="333"/>
      <c r="BH73" s="333"/>
      <c r="BI73" s="333"/>
      <c r="BJ73" s="332" t="s">
        <v>101</v>
      </c>
      <c r="BK73" s="333"/>
      <c r="BL73" s="333"/>
      <c r="BM73" s="333"/>
      <c r="BN73" s="333"/>
      <c r="BO73" s="333"/>
      <c r="BP73" s="333"/>
      <c r="BQ73" s="333"/>
      <c r="BR73" s="333"/>
      <c r="BS73" s="333"/>
      <c r="BT73" s="333"/>
      <c r="BU73" s="333"/>
      <c r="BV73" s="333"/>
      <c r="BW73" s="333"/>
      <c r="BX73" s="333"/>
      <c r="BY73" s="333"/>
      <c r="BZ73" s="333"/>
      <c r="CA73" s="333"/>
      <c r="CB73" s="333"/>
      <c r="CC73" s="333"/>
      <c r="CD73" s="333"/>
      <c r="CE73" s="333"/>
      <c r="CF73" s="333"/>
      <c r="CG73" s="333"/>
      <c r="CH73" s="333"/>
      <c r="CI73" s="333"/>
      <c r="CJ73" s="333"/>
      <c r="CK73" s="333"/>
      <c r="CL73" s="333"/>
      <c r="CM73" s="333"/>
    </row>
    <row r="74" spans="2:91" ht="5.0999999999999996" customHeight="1" x14ac:dyDescent="0.25"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3"/>
      <c r="AC74" s="333"/>
      <c r="AD74" s="333"/>
      <c r="AE74" s="333"/>
      <c r="AF74" s="333"/>
      <c r="AG74" s="333"/>
      <c r="AH74" s="333"/>
      <c r="AI74" s="333"/>
      <c r="AJ74" s="333"/>
      <c r="AK74" s="333"/>
      <c r="AL74" s="333"/>
      <c r="AM74" s="333"/>
      <c r="AN74" s="333"/>
      <c r="AO74" s="333"/>
      <c r="AP74" s="333"/>
      <c r="AQ74" s="333"/>
      <c r="AR74" s="333"/>
      <c r="AS74" s="333"/>
      <c r="AT74" s="72"/>
      <c r="AU74" s="72"/>
      <c r="AV74" s="333"/>
      <c r="AW74" s="333"/>
      <c r="AX74" s="333"/>
      <c r="AY74" s="333"/>
      <c r="AZ74" s="333"/>
      <c r="BA74" s="333"/>
      <c r="BB74" s="333"/>
      <c r="BC74" s="333"/>
      <c r="BD74" s="333"/>
      <c r="BE74" s="333"/>
      <c r="BF74" s="333"/>
      <c r="BG74" s="333"/>
      <c r="BH74" s="333"/>
      <c r="BI74" s="333"/>
      <c r="BJ74" s="333"/>
      <c r="BK74" s="333"/>
      <c r="BL74" s="333"/>
      <c r="BM74" s="333"/>
      <c r="BN74" s="333"/>
      <c r="BO74" s="333"/>
      <c r="BP74" s="333"/>
      <c r="BQ74" s="333"/>
      <c r="BR74" s="333"/>
      <c r="BS74" s="333"/>
      <c r="BT74" s="333"/>
      <c r="BU74" s="333"/>
      <c r="BV74" s="333"/>
      <c r="BW74" s="333"/>
      <c r="BX74" s="333"/>
      <c r="BY74" s="333"/>
      <c r="BZ74" s="333"/>
      <c r="CA74" s="333"/>
      <c r="CB74" s="333"/>
      <c r="CC74" s="333"/>
      <c r="CD74" s="333"/>
      <c r="CE74" s="333"/>
      <c r="CF74" s="333"/>
      <c r="CG74" s="333"/>
      <c r="CH74" s="333"/>
      <c r="CI74" s="333"/>
      <c r="CJ74" s="333"/>
      <c r="CK74" s="333"/>
      <c r="CL74" s="333"/>
      <c r="CM74" s="333"/>
    </row>
    <row r="75" spans="2:91" ht="5.0999999999999996" customHeight="1" x14ac:dyDescent="0.25"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  <c r="AJ75" s="333"/>
      <c r="AK75" s="333"/>
      <c r="AL75" s="333"/>
      <c r="AM75" s="333"/>
      <c r="AN75" s="333"/>
      <c r="AO75" s="333"/>
      <c r="AP75" s="333"/>
      <c r="AQ75" s="333"/>
      <c r="AR75" s="333"/>
      <c r="AS75" s="333"/>
      <c r="AT75" s="72"/>
      <c r="AU75" s="72"/>
      <c r="AV75" s="333"/>
      <c r="AW75" s="333"/>
      <c r="AX75" s="333"/>
      <c r="AY75" s="333"/>
      <c r="AZ75" s="333"/>
      <c r="BA75" s="333"/>
      <c r="BB75" s="333"/>
      <c r="BC75" s="333"/>
      <c r="BD75" s="333"/>
      <c r="BE75" s="333"/>
      <c r="BF75" s="333"/>
      <c r="BG75" s="333"/>
      <c r="BH75" s="333"/>
      <c r="BI75" s="333"/>
      <c r="BJ75" s="333"/>
      <c r="BK75" s="333"/>
      <c r="BL75" s="333"/>
      <c r="BM75" s="333"/>
      <c r="BN75" s="333"/>
      <c r="BO75" s="333"/>
      <c r="BP75" s="333"/>
      <c r="BQ75" s="333"/>
      <c r="BR75" s="333"/>
      <c r="BS75" s="333"/>
      <c r="BT75" s="333"/>
      <c r="BU75" s="333"/>
      <c r="BV75" s="333"/>
      <c r="BW75" s="333"/>
      <c r="BX75" s="333"/>
      <c r="BY75" s="333"/>
      <c r="BZ75" s="333"/>
      <c r="CA75" s="333"/>
      <c r="CB75" s="333"/>
      <c r="CC75" s="333"/>
      <c r="CD75" s="333"/>
      <c r="CE75" s="333"/>
      <c r="CF75" s="333"/>
      <c r="CG75" s="333"/>
      <c r="CH75" s="333"/>
      <c r="CI75" s="333"/>
      <c r="CJ75" s="333"/>
      <c r="CK75" s="333"/>
      <c r="CL75" s="333"/>
      <c r="CM75" s="333"/>
    </row>
    <row r="76" spans="2:91" ht="5.0999999999999996" customHeight="1" x14ac:dyDescent="0.25">
      <c r="B76" s="333"/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333"/>
      <c r="AA76" s="333"/>
      <c r="AB76" s="333"/>
      <c r="AC76" s="333"/>
      <c r="AD76" s="333"/>
      <c r="AE76" s="333"/>
      <c r="AF76" s="333"/>
      <c r="AG76" s="333"/>
      <c r="AH76" s="333"/>
      <c r="AI76" s="333"/>
      <c r="AJ76" s="333"/>
      <c r="AK76" s="333"/>
      <c r="AL76" s="333"/>
      <c r="AM76" s="333"/>
      <c r="AN76" s="333"/>
      <c r="AO76" s="333"/>
      <c r="AP76" s="333"/>
      <c r="AQ76" s="333"/>
      <c r="AR76" s="333"/>
      <c r="AS76" s="333"/>
      <c r="AT76" s="72"/>
      <c r="AU76" s="72"/>
      <c r="AV76" s="333"/>
      <c r="AW76" s="333"/>
      <c r="AX76" s="333"/>
      <c r="AY76" s="333"/>
      <c r="AZ76" s="333"/>
      <c r="BA76" s="333"/>
      <c r="BB76" s="333"/>
      <c r="BC76" s="333"/>
      <c r="BD76" s="333"/>
      <c r="BE76" s="333"/>
      <c r="BF76" s="333"/>
      <c r="BG76" s="333"/>
      <c r="BH76" s="333"/>
      <c r="BI76" s="333"/>
      <c r="BJ76" s="333"/>
      <c r="BK76" s="333"/>
      <c r="BL76" s="333"/>
      <c r="BM76" s="333"/>
      <c r="BN76" s="333"/>
      <c r="BO76" s="333"/>
      <c r="BP76" s="333"/>
      <c r="BQ76" s="333"/>
      <c r="BR76" s="333"/>
      <c r="BS76" s="333"/>
      <c r="BT76" s="333"/>
      <c r="BU76" s="333"/>
      <c r="BV76" s="333"/>
      <c r="BW76" s="333"/>
      <c r="BX76" s="333"/>
      <c r="BY76" s="333"/>
      <c r="BZ76" s="333"/>
      <c r="CA76" s="333"/>
      <c r="CB76" s="333"/>
      <c r="CC76" s="333"/>
      <c r="CD76" s="333"/>
      <c r="CE76" s="333"/>
      <c r="CF76" s="333"/>
      <c r="CG76" s="333"/>
      <c r="CH76" s="333"/>
      <c r="CI76" s="333"/>
      <c r="CJ76" s="333"/>
      <c r="CK76" s="333"/>
      <c r="CL76" s="333"/>
      <c r="CM76" s="333"/>
    </row>
    <row r="77" spans="2:91" ht="5.0999999999999996" customHeight="1" x14ac:dyDescent="0.25"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3"/>
      <c r="AC77" s="333"/>
      <c r="AD77" s="333"/>
      <c r="AE77" s="333"/>
      <c r="AF77" s="333"/>
      <c r="AG77" s="333"/>
      <c r="AH77" s="333"/>
      <c r="AI77" s="333"/>
      <c r="AJ77" s="333"/>
      <c r="AK77" s="333"/>
      <c r="AL77" s="333"/>
      <c r="AM77" s="333"/>
      <c r="AN77" s="333"/>
      <c r="AO77" s="333"/>
      <c r="AP77" s="333"/>
      <c r="AQ77" s="333"/>
      <c r="AR77" s="333"/>
      <c r="AS77" s="333"/>
      <c r="AT77" s="72"/>
      <c r="AU77" s="72"/>
      <c r="AV77" s="333"/>
      <c r="AW77" s="333"/>
      <c r="AX77" s="333"/>
      <c r="AY77" s="333"/>
      <c r="AZ77" s="333"/>
      <c r="BA77" s="333"/>
      <c r="BB77" s="333"/>
      <c r="BC77" s="333"/>
      <c r="BD77" s="333"/>
      <c r="BE77" s="333"/>
      <c r="BF77" s="333"/>
      <c r="BG77" s="333"/>
      <c r="BH77" s="333"/>
      <c r="BI77" s="333"/>
      <c r="BJ77" s="333"/>
      <c r="BK77" s="333"/>
      <c r="BL77" s="333"/>
      <c r="BM77" s="333"/>
      <c r="BN77" s="333"/>
      <c r="BO77" s="333"/>
      <c r="BP77" s="333"/>
      <c r="BQ77" s="333"/>
      <c r="BR77" s="333"/>
      <c r="BS77" s="333"/>
      <c r="BT77" s="333"/>
      <c r="BU77" s="333"/>
      <c r="BV77" s="333"/>
      <c r="BW77" s="333"/>
      <c r="BX77" s="333"/>
      <c r="BY77" s="333"/>
      <c r="BZ77" s="333"/>
      <c r="CA77" s="333"/>
      <c r="CB77" s="333"/>
      <c r="CC77" s="333"/>
      <c r="CD77" s="333"/>
      <c r="CE77" s="333"/>
      <c r="CF77" s="333"/>
      <c r="CG77" s="333"/>
      <c r="CH77" s="333"/>
      <c r="CI77" s="333"/>
      <c r="CJ77" s="333"/>
      <c r="CK77" s="333"/>
      <c r="CL77" s="333"/>
      <c r="CM77" s="333"/>
    </row>
    <row r="78" spans="2:91" ht="5.0999999999999996" customHeight="1" x14ac:dyDescent="0.25"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3"/>
      <c r="AK78" s="333"/>
      <c r="AL78" s="333"/>
      <c r="AM78" s="333"/>
      <c r="AN78" s="333"/>
      <c r="AO78" s="333"/>
      <c r="AP78" s="333"/>
      <c r="AQ78" s="333"/>
      <c r="AR78" s="333"/>
      <c r="AS78" s="333"/>
      <c r="AT78" s="72"/>
      <c r="AU78" s="72"/>
      <c r="AV78" s="333"/>
      <c r="AW78" s="333"/>
      <c r="AX78" s="333"/>
      <c r="AY78" s="333"/>
      <c r="AZ78" s="333"/>
      <c r="BA78" s="333"/>
      <c r="BB78" s="333"/>
      <c r="BC78" s="333"/>
      <c r="BD78" s="333"/>
      <c r="BE78" s="333"/>
      <c r="BF78" s="333"/>
      <c r="BG78" s="333"/>
      <c r="BH78" s="333"/>
      <c r="BI78" s="333"/>
      <c r="BJ78" s="333"/>
      <c r="BK78" s="333"/>
      <c r="BL78" s="333"/>
      <c r="BM78" s="333"/>
      <c r="BN78" s="333"/>
      <c r="BO78" s="333"/>
      <c r="BP78" s="333"/>
      <c r="BQ78" s="333"/>
      <c r="BR78" s="333"/>
      <c r="BS78" s="333"/>
      <c r="BT78" s="333"/>
      <c r="BU78" s="333"/>
      <c r="BV78" s="333"/>
      <c r="BW78" s="333"/>
      <c r="BX78" s="333"/>
      <c r="BY78" s="333"/>
      <c r="BZ78" s="333"/>
      <c r="CA78" s="333"/>
      <c r="CB78" s="333"/>
      <c r="CC78" s="333"/>
      <c r="CD78" s="333"/>
      <c r="CE78" s="333"/>
      <c r="CF78" s="333"/>
      <c r="CG78" s="333"/>
      <c r="CH78" s="333"/>
      <c r="CI78" s="333"/>
      <c r="CJ78" s="333"/>
      <c r="CK78" s="333"/>
      <c r="CL78" s="333"/>
      <c r="CM78" s="333"/>
    </row>
    <row r="79" spans="2:91" ht="5.0999999999999996" customHeight="1" x14ac:dyDescent="0.25"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K79" s="333"/>
      <c r="AL79" s="333"/>
      <c r="AM79" s="333"/>
      <c r="AN79" s="333"/>
      <c r="AO79" s="333"/>
      <c r="AP79" s="333"/>
      <c r="AQ79" s="333"/>
      <c r="AR79" s="333"/>
      <c r="AS79" s="333"/>
      <c r="AT79" s="72"/>
      <c r="AU79" s="72"/>
      <c r="AV79" s="333"/>
      <c r="AW79" s="333"/>
      <c r="AX79" s="333"/>
      <c r="AY79" s="333"/>
      <c r="AZ79" s="333"/>
      <c r="BA79" s="333"/>
      <c r="BB79" s="333"/>
      <c r="BC79" s="333"/>
      <c r="BD79" s="333"/>
      <c r="BE79" s="333"/>
      <c r="BF79" s="333"/>
      <c r="BG79" s="333"/>
      <c r="BH79" s="333"/>
      <c r="BI79" s="333"/>
      <c r="BJ79" s="333"/>
      <c r="BK79" s="333"/>
      <c r="BL79" s="333"/>
      <c r="BM79" s="333"/>
      <c r="BN79" s="333"/>
      <c r="BO79" s="333"/>
      <c r="BP79" s="333"/>
      <c r="BQ79" s="333"/>
      <c r="BR79" s="333"/>
      <c r="BS79" s="333"/>
      <c r="BT79" s="333"/>
      <c r="BU79" s="333"/>
      <c r="BV79" s="333"/>
      <c r="BW79" s="333"/>
      <c r="BX79" s="333"/>
      <c r="BY79" s="333"/>
      <c r="BZ79" s="333"/>
      <c r="CA79" s="333"/>
      <c r="CB79" s="333"/>
      <c r="CC79" s="333"/>
      <c r="CD79" s="333"/>
      <c r="CE79" s="333"/>
      <c r="CF79" s="333"/>
      <c r="CG79" s="333"/>
      <c r="CH79" s="333"/>
      <c r="CI79" s="333"/>
      <c r="CJ79" s="333"/>
      <c r="CK79" s="333"/>
      <c r="CL79" s="333"/>
      <c r="CM79" s="333"/>
    </row>
    <row r="80" spans="2:91" ht="5.0999999999999996" customHeight="1" x14ac:dyDescent="0.25"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  <c r="AA80" s="333"/>
      <c r="AB80" s="333"/>
      <c r="AC80" s="333"/>
      <c r="AD80" s="333"/>
      <c r="AE80" s="333"/>
      <c r="AF80" s="333"/>
      <c r="AG80" s="333"/>
      <c r="AH80" s="333"/>
      <c r="AI80" s="333"/>
      <c r="AJ80" s="333"/>
      <c r="AK80" s="333"/>
      <c r="AL80" s="333"/>
      <c r="AM80" s="333"/>
      <c r="AN80" s="333"/>
      <c r="AO80" s="333"/>
      <c r="AP80" s="333"/>
      <c r="AQ80" s="333"/>
      <c r="AR80" s="333"/>
      <c r="AS80" s="333"/>
      <c r="AT80" s="72"/>
      <c r="AU80" s="72"/>
      <c r="AV80" s="333"/>
      <c r="AW80" s="333"/>
      <c r="AX80" s="333"/>
      <c r="AY80" s="333"/>
      <c r="AZ80" s="333"/>
      <c r="BA80" s="333"/>
      <c r="BB80" s="333"/>
      <c r="BC80" s="333"/>
      <c r="BD80" s="333"/>
      <c r="BE80" s="333"/>
      <c r="BF80" s="333"/>
      <c r="BG80" s="333"/>
      <c r="BH80" s="333"/>
      <c r="BI80" s="333"/>
      <c r="BJ80" s="333"/>
      <c r="BK80" s="333"/>
      <c r="BL80" s="333"/>
      <c r="BM80" s="333"/>
      <c r="BN80" s="333"/>
      <c r="BO80" s="333"/>
      <c r="BP80" s="333"/>
      <c r="BQ80" s="333"/>
      <c r="BR80" s="333"/>
      <c r="BS80" s="333"/>
      <c r="BT80" s="333"/>
      <c r="BU80" s="333"/>
      <c r="BV80" s="333"/>
      <c r="BW80" s="333"/>
      <c r="BX80" s="333"/>
      <c r="BY80" s="333"/>
      <c r="BZ80" s="333"/>
      <c r="CA80" s="333"/>
      <c r="CB80" s="333"/>
      <c r="CC80" s="333"/>
      <c r="CD80" s="333"/>
      <c r="CE80" s="333"/>
      <c r="CF80" s="333"/>
      <c r="CG80" s="333"/>
      <c r="CH80" s="333"/>
      <c r="CI80" s="333"/>
      <c r="CJ80" s="333"/>
      <c r="CK80" s="333"/>
      <c r="CL80" s="333"/>
      <c r="CM80" s="333"/>
    </row>
    <row r="81" spans="2:91" ht="5.0999999999999996" customHeight="1" x14ac:dyDescent="0.25"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33"/>
      <c r="AH81" s="333"/>
      <c r="AI81" s="333"/>
      <c r="AJ81" s="333"/>
      <c r="AK81" s="333"/>
      <c r="AL81" s="333"/>
      <c r="AM81" s="333"/>
      <c r="AN81" s="333"/>
      <c r="AO81" s="333"/>
      <c r="AP81" s="333"/>
      <c r="AQ81" s="333"/>
      <c r="AR81" s="333"/>
      <c r="AS81" s="333"/>
      <c r="AT81" s="72"/>
      <c r="AU81" s="72"/>
      <c r="AV81" s="333"/>
      <c r="AW81" s="333"/>
      <c r="AX81" s="333"/>
      <c r="AY81" s="333"/>
      <c r="AZ81" s="333"/>
      <c r="BA81" s="333"/>
      <c r="BB81" s="333"/>
      <c r="BC81" s="333"/>
      <c r="BD81" s="333"/>
      <c r="BE81" s="333"/>
      <c r="BF81" s="333"/>
      <c r="BG81" s="333"/>
      <c r="BH81" s="333"/>
      <c r="BI81" s="333"/>
      <c r="BJ81" s="333"/>
      <c r="BK81" s="333"/>
      <c r="BL81" s="333"/>
      <c r="BM81" s="333"/>
      <c r="BN81" s="333"/>
      <c r="BO81" s="333"/>
      <c r="BP81" s="333"/>
      <c r="BQ81" s="333"/>
      <c r="BR81" s="333"/>
      <c r="BS81" s="333"/>
      <c r="BT81" s="333"/>
      <c r="BU81" s="333"/>
      <c r="BV81" s="333"/>
      <c r="BW81" s="333"/>
      <c r="BX81" s="333"/>
      <c r="BY81" s="333"/>
      <c r="BZ81" s="333"/>
      <c r="CA81" s="333"/>
      <c r="CB81" s="333"/>
      <c r="CC81" s="333"/>
      <c r="CD81" s="333"/>
      <c r="CE81" s="333"/>
      <c r="CF81" s="333"/>
      <c r="CG81" s="333"/>
      <c r="CH81" s="333"/>
      <c r="CI81" s="333"/>
      <c r="CJ81" s="333"/>
      <c r="CK81" s="333"/>
      <c r="CL81" s="333"/>
      <c r="CM81" s="333"/>
    </row>
    <row r="82" spans="2:91" ht="5.0999999999999996" customHeight="1" x14ac:dyDescent="0.25"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  <c r="AA82" s="333"/>
      <c r="AB82" s="333"/>
      <c r="AC82" s="333"/>
      <c r="AD82" s="333"/>
      <c r="AE82" s="333"/>
      <c r="AF82" s="333"/>
      <c r="AG82" s="333"/>
      <c r="AH82" s="333"/>
      <c r="AI82" s="333"/>
      <c r="AJ82" s="333"/>
      <c r="AK82" s="333"/>
      <c r="AL82" s="333"/>
      <c r="AM82" s="333"/>
      <c r="AN82" s="333"/>
      <c r="AO82" s="333"/>
      <c r="AP82" s="333"/>
      <c r="AQ82" s="333"/>
      <c r="AR82" s="333"/>
      <c r="AS82" s="333"/>
      <c r="AT82" s="72"/>
      <c r="AU82" s="72"/>
      <c r="AV82" s="333"/>
      <c r="AW82" s="333"/>
      <c r="AX82" s="333"/>
      <c r="AY82" s="333"/>
      <c r="AZ82" s="333"/>
      <c r="BA82" s="333"/>
      <c r="BB82" s="333"/>
      <c r="BC82" s="333"/>
      <c r="BD82" s="333"/>
      <c r="BE82" s="333"/>
      <c r="BF82" s="333"/>
      <c r="BG82" s="333"/>
      <c r="BH82" s="333"/>
      <c r="BI82" s="333"/>
      <c r="BJ82" s="333"/>
      <c r="BK82" s="333"/>
      <c r="BL82" s="333"/>
      <c r="BM82" s="333"/>
      <c r="BN82" s="333"/>
      <c r="BO82" s="333"/>
      <c r="BP82" s="333"/>
      <c r="BQ82" s="333"/>
      <c r="BR82" s="333"/>
      <c r="BS82" s="333"/>
      <c r="BT82" s="333"/>
      <c r="BU82" s="333"/>
      <c r="BV82" s="333"/>
      <c r="BW82" s="333"/>
      <c r="BX82" s="333"/>
      <c r="BY82" s="333"/>
      <c r="BZ82" s="333"/>
      <c r="CA82" s="333"/>
      <c r="CB82" s="333"/>
      <c r="CC82" s="333"/>
      <c r="CD82" s="333"/>
      <c r="CE82" s="333"/>
      <c r="CF82" s="333"/>
      <c r="CG82" s="333"/>
      <c r="CH82" s="333"/>
      <c r="CI82" s="333"/>
      <c r="CJ82" s="333"/>
      <c r="CK82" s="333"/>
      <c r="CL82" s="333"/>
      <c r="CM82" s="333"/>
    </row>
    <row r="83" spans="2:91" ht="5.0999999999999996" customHeight="1" x14ac:dyDescent="0.25">
      <c r="B83" s="332" t="s">
        <v>102</v>
      </c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  <c r="AA83" s="333"/>
      <c r="AB83" s="333"/>
      <c r="AC83" s="333"/>
      <c r="AD83" s="333"/>
      <c r="AE83" s="333"/>
      <c r="AF83" s="333"/>
      <c r="AG83" s="333"/>
      <c r="AH83" s="333"/>
      <c r="AI83" s="333"/>
      <c r="AJ83" s="333"/>
      <c r="AK83" s="333"/>
      <c r="AL83" s="333"/>
      <c r="AM83" s="333"/>
      <c r="AN83" s="333"/>
      <c r="AO83" s="333"/>
      <c r="AP83" s="333"/>
      <c r="AQ83" s="333"/>
      <c r="AR83" s="333"/>
      <c r="AS83" s="333"/>
      <c r="AT83" s="72"/>
      <c r="AU83" s="72"/>
      <c r="AV83" s="332" t="s">
        <v>102</v>
      </c>
      <c r="AW83" s="333"/>
      <c r="AX83" s="333"/>
      <c r="AY83" s="333"/>
      <c r="AZ83" s="333"/>
      <c r="BA83" s="333"/>
      <c r="BB83" s="333"/>
      <c r="BC83" s="333"/>
      <c r="BD83" s="333"/>
      <c r="BE83" s="333"/>
      <c r="BF83" s="333"/>
      <c r="BG83" s="333"/>
      <c r="BH83" s="333"/>
      <c r="BI83" s="333"/>
      <c r="BJ83" s="333"/>
      <c r="BK83" s="333"/>
      <c r="BL83" s="333"/>
      <c r="BM83" s="333"/>
      <c r="BN83" s="333"/>
      <c r="BO83" s="333"/>
      <c r="BP83" s="333"/>
      <c r="BQ83" s="333"/>
      <c r="BR83" s="333"/>
      <c r="BS83" s="333"/>
      <c r="BT83" s="333"/>
      <c r="BU83" s="333"/>
      <c r="BV83" s="333"/>
      <c r="BW83" s="333"/>
      <c r="BX83" s="333"/>
      <c r="BY83" s="333"/>
      <c r="BZ83" s="333"/>
      <c r="CA83" s="333"/>
      <c r="CB83" s="333"/>
      <c r="CC83" s="333"/>
      <c r="CD83" s="333"/>
      <c r="CE83" s="333"/>
      <c r="CF83" s="333"/>
      <c r="CG83" s="333"/>
      <c r="CH83" s="333"/>
      <c r="CI83" s="333"/>
      <c r="CJ83" s="333"/>
      <c r="CK83" s="333"/>
      <c r="CL83" s="333"/>
      <c r="CM83" s="333"/>
    </row>
    <row r="84" spans="2:91" ht="5.0999999999999996" customHeight="1" x14ac:dyDescent="0.25"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  <c r="AA84" s="333"/>
      <c r="AB84" s="333"/>
      <c r="AC84" s="333"/>
      <c r="AD84" s="333"/>
      <c r="AE84" s="333"/>
      <c r="AF84" s="333"/>
      <c r="AG84" s="333"/>
      <c r="AH84" s="333"/>
      <c r="AI84" s="333"/>
      <c r="AJ84" s="333"/>
      <c r="AK84" s="333"/>
      <c r="AL84" s="333"/>
      <c r="AM84" s="333"/>
      <c r="AN84" s="333"/>
      <c r="AO84" s="333"/>
      <c r="AP84" s="333"/>
      <c r="AQ84" s="333"/>
      <c r="AR84" s="333"/>
      <c r="AS84" s="333"/>
      <c r="AT84" s="72"/>
      <c r="AU84" s="72"/>
      <c r="AV84" s="333"/>
      <c r="AW84" s="333"/>
      <c r="AX84" s="333"/>
      <c r="AY84" s="333"/>
      <c r="AZ84" s="333"/>
      <c r="BA84" s="333"/>
      <c r="BB84" s="333"/>
      <c r="BC84" s="333"/>
      <c r="BD84" s="333"/>
      <c r="BE84" s="333"/>
      <c r="BF84" s="333"/>
      <c r="BG84" s="333"/>
      <c r="BH84" s="333"/>
      <c r="BI84" s="333"/>
      <c r="BJ84" s="333"/>
      <c r="BK84" s="333"/>
      <c r="BL84" s="333"/>
      <c r="BM84" s="333"/>
      <c r="BN84" s="333"/>
      <c r="BO84" s="333"/>
      <c r="BP84" s="333"/>
      <c r="BQ84" s="333"/>
      <c r="BR84" s="333"/>
      <c r="BS84" s="333"/>
      <c r="BT84" s="333"/>
      <c r="BU84" s="333"/>
      <c r="BV84" s="333"/>
      <c r="BW84" s="333"/>
      <c r="BX84" s="333"/>
      <c r="BY84" s="333"/>
      <c r="BZ84" s="333"/>
      <c r="CA84" s="333"/>
      <c r="CB84" s="333"/>
      <c r="CC84" s="333"/>
      <c r="CD84" s="333"/>
      <c r="CE84" s="333"/>
      <c r="CF84" s="333"/>
      <c r="CG84" s="333"/>
      <c r="CH84" s="333"/>
      <c r="CI84" s="333"/>
      <c r="CJ84" s="333"/>
      <c r="CK84" s="333"/>
      <c r="CL84" s="333"/>
      <c r="CM84" s="333"/>
    </row>
    <row r="85" spans="2:91" ht="5.0999999999999996" customHeight="1" x14ac:dyDescent="0.25"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  <c r="AA85" s="333"/>
      <c r="AB85" s="333"/>
      <c r="AC85" s="333"/>
      <c r="AD85" s="333"/>
      <c r="AE85" s="333"/>
      <c r="AF85" s="333"/>
      <c r="AG85" s="333"/>
      <c r="AH85" s="333"/>
      <c r="AI85" s="333"/>
      <c r="AJ85" s="333"/>
      <c r="AK85" s="333"/>
      <c r="AL85" s="333"/>
      <c r="AM85" s="333"/>
      <c r="AN85" s="333"/>
      <c r="AO85" s="333"/>
      <c r="AP85" s="333"/>
      <c r="AQ85" s="333"/>
      <c r="AR85" s="333"/>
      <c r="AS85" s="333"/>
      <c r="AT85" s="72"/>
      <c r="AU85" s="72"/>
      <c r="AV85" s="333"/>
      <c r="AW85" s="333"/>
      <c r="AX85" s="333"/>
      <c r="AY85" s="333"/>
      <c r="AZ85" s="333"/>
      <c r="BA85" s="333"/>
      <c r="BB85" s="333"/>
      <c r="BC85" s="333"/>
      <c r="BD85" s="333"/>
      <c r="BE85" s="333"/>
      <c r="BF85" s="333"/>
      <c r="BG85" s="333"/>
      <c r="BH85" s="333"/>
      <c r="BI85" s="333"/>
      <c r="BJ85" s="333"/>
      <c r="BK85" s="333"/>
      <c r="BL85" s="333"/>
      <c r="BM85" s="333"/>
      <c r="BN85" s="333"/>
      <c r="BO85" s="333"/>
      <c r="BP85" s="333"/>
      <c r="BQ85" s="333"/>
      <c r="BR85" s="333"/>
      <c r="BS85" s="333"/>
      <c r="BT85" s="333"/>
      <c r="BU85" s="333"/>
      <c r="BV85" s="333"/>
      <c r="BW85" s="333"/>
      <c r="BX85" s="333"/>
      <c r="BY85" s="333"/>
      <c r="BZ85" s="333"/>
      <c r="CA85" s="333"/>
      <c r="CB85" s="333"/>
      <c r="CC85" s="333"/>
      <c r="CD85" s="333"/>
      <c r="CE85" s="333"/>
      <c r="CF85" s="333"/>
      <c r="CG85" s="333"/>
      <c r="CH85" s="333"/>
      <c r="CI85" s="333"/>
      <c r="CJ85" s="333"/>
      <c r="CK85" s="333"/>
      <c r="CL85" s="333"/>
      <c r="CM85" s="333"/>
    </row>
    <row r="86" spans="2:91" ht="5.0999999999999996" customHeight="1" x14ac:dyDescent="0.25"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  <c r="AA86" s="333"/>
      <c r="AB86" s="333"/>
      <c r="AC86" s="333"/>
      <c r="AD86" s="333"/>
      <c r="AE86" s="333"/>
      <c r="AF86" s="333"/>
      <c r="AG86" s="333"/>
      <c r="AH86" s="333"/>
      <c r="AI86" s="333"/>
      <c r="AJ86" s="333"/>
      <c r="AK86" s="333"/>
      <c r="AL86" s="333"/>
      <c r="AM86" s="333"/>
      <c r="AN86" s="333"/>
      <c r="AO86" s="333"/>
      <c r="AP86" s="333"/>
      <c r="AQ86" s="333"/>
      <c r="AR86" s="333"/>
      <c r="AS86" s="333"/>
      <c r="AT86" s="72"/>
      <c r="AU86" s="72"/>
      <c r="AV86" s="333"/>
      <c r="AW86" s="333"/>
      <c r="AX86" s="333"/>
      <c r="AY86" s="333"/>
      <c r="AZ86" s="333"/>
      <c r="BA86" s="333"/>
      <c r="BB86" s="333"/>
      <c r="BC86" s="333"/>
      <c r="BD86" s="333"/>
      <c r="BE86" s="333"/>
      <c r="BF86" s="333"/>
      <c r="BG86" s="333"/>
      <c r="BH86" s="333"/>
      <c r="BI86" s="333"/>
      <c r="BJ86" s="333"/>
      <c r="BK86" s="333"/>
      <c r="BL86" s="333"/>
      <c r="BM86" s="333"/>
      <c r="BN86" s="333"/>
      <c r="BO86" s="333"/>
      <c r="BP86" s="333"/>
      <c r="BQ86" s="333"/>
      <c r="BR86" s="333"/>
      <c r="BS86" s="333"/>
      <c r="BT86" s="333"/>
      <c r="BU86" s="333"/>
      <c r="BV86" s="333"/>
      <c r="BW86" s="333"/>
      <c r="BX86" s="333"/>
      <c r="BY86" s="333"/>
      <c r="BZ86" s="333"/>
      <c r="CA86" s="333"/>
      <c r="CB86" s="333"/>
      <c r="CC86" s="333"/>
      <c r="CD86" s="333"/>
      <c r="CE86" s="333"/>
      <c r="CF86" s="333"/>
      <c r="CG86" s="333"/>
      <c r="CH86" s="333"/>
      <c r="CI86" s="333"/>
      <c r="CJ86" s="333"/>
      <c r="CK86" s="333"/>
      <c r="CL86" s="333"/>
      <c r="CM86" s="333"/>
    </row>
    <row r="87" spans="2:91" ht="5.0999999999999996" customHeight="1" x14ac:dyDescent="0.25">
      <c r="B87" s="332" t="s">
        <v>100</v>
      </c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2" t="s">
        <v>101</v>
      </c>
      <c r="Q87" s="333"/>
      <c r="R87" s="333"/>
      <c r="S87" s="333"/>
      <c r="T87" s="333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33"/>
      <c r="AG87" s="333"/>
      <c r="AH87" s="333"/>
      <c r="AI87" s="333"/>
      <c r="AJ87" s="333"/>
      <c r="AK87" s="333"/>
      <c r="AL87" s="333"/>
      <c r="AM87" s="333"/>
      <c r="AN87" s="333"/>
      <c r="AO87" s="333"/>
      <c r="AP87" s="333"/>
      <c r="AQ87" s="333"/>
      <c r="AR87" s="333"/>
      <c r="AS87" s="333"/>
      <c r="AT87" s="72"/>
      <c r="AU87" s="72"/>
      <c r="AV87" s="332" t="s">
        <v>100</v>
      </c>
      <c r="AW87" s="333"/>
      <c r="AX87" s="333"/>
      <c r="AY87" s="333"/>
      <c r="AZ87" s="333"/>
      <c r="BA87" s="333"/>
      <c r="BB87" s="333"/>
      <c r="BC87" s="333"/>
      <c r="BD87" s="333"/>
      <c r="BE87" s="333"/>
      <c r="BF87" s="333"/>
      <c r="BG87" s="333"/>
      <c r="BH87" s="333"/>
      <c r="BI87" s="333"/>
      <c r="BJ87" s="332" t="s">
        <v>101</v>
      </c>
      <c r="BK87" s="333"/>
      <c r="BL87" s="333"/>
      <c r="BM87" s="333"/>
      <c r="BN87" s="333"/>
      <c r="BO87" s="333"/>
      <c r="BP87" s="333"/>
      <c r="BQ87" s="333"/>
      <c r="BR87" s="333"/>
      <c r="BS87" s="333"/>
      <c r="BT87" s="333"/>
      <c r="BU87" s="333"/>
      <c r="BV87" s="333"/>
      <c r="BW87" s="333"/>
      <c r="BX87" s="333"/>
      <c r="BY87" s="333"/>
      <c r="BZ87" s="333"/>
      <c r="CA87" s="333"/>
      <c r="CB87" s="333"/>
      <c r="CC87" s="333"/>
      <c r="CD87" s="333"/>
      <c r="CE87" s="333"/>
      <c r="CF87" s="333"/>
      <c r="CG87" s="333"/>
      <c r="CH87" s="333"/>
      <c r="CI87" s="333"/>
      <c r="CJ87" s="333"/>
      <c r="CK87" s="333"/>
      <c r="CL87" s="333"/>
      <c r="CM87" s="333"/>
    </row>
    <row r="88" spans="2:91" ht="5.0999999999999996" customHeight="1" x14ac:dyDescent="0.25"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33"/>
      <c r="AA88" s="333"/>
      <c r="AB88" s="333"/>
      <c r="AC88" s="333"/>
      <c r="AD88" s="333"/>
      <c r="AE88" s="333"/>
      <c r="AF88" s="333"/>
      <c r="AG88" s="333"/>
      <c r="AH88" s="333"/>
      <c r="AI88" s="333"/>
      <c r="AJ88" s="333"/>
      <c r="AK88" s="333"/>
      <c r="AL88" s="333"/>
      <c r="AM88" s="333"/>
      <c r="AN88" s="333"/>
      <c r="AO88" s="333"/>
      <c r="AP88" s="333"/>
      <c r="AQ88" s="333"/>
      <c r="AR88" s="333"/>
      <c r="AS88" s="333"/>
      <c r="AT88" s="72"/>
      <c r="AU88" s="72"/>
      <c r="AV88" s="333"/>
      <c r="AW88" s="333"/>
      <c r="AX88" s="333"/>
      <c r="AY88" s="333"/>
      <c r="AZ88" s="333"/>
      <c r="BA88" s="333"/>
      <c r="BB88" s="333"/>
      <c r="BC88" s="333"/>
      <c r="BD88" s="333"/>
      <c r="BE88" s="333"/>
      <c r="BF88" s="333"/>
      <c r="BG88" s="333"/>
      <c r="BH88" s="333"/>
      <c r="BI88" s="333"/>
      <c r="BJ88" s="333"/>
      <c r="BK88" s="333"/>
      <c r="BL88" s="333"/>
      <c r="BM88" s="333"/>
      <c r="BN88" s="333"/>
      <c r="BO88" s="333"/>
      <c r="BP88" s="333"/>
      <c r="BQ88" s="333"/>
      <c r="BR88" s="333"/>
      <c r="BS88" s="333"/>
      <c r="BT88" s="333"/>
      <c r="BU88" s="333"/>
      <c r="BV88" s="333"/>
      <c r="BW88" s="333"/>
      <c r="BX88" s="333"/>
      <c r="BY88" s="333"/>
      <c r="BZ88" s="333"/>
      <c r="CA88" s="333"/>
      <c r="CB88" s="333"/>
      <c r="CC88" s="333"/>
      <c r="CD88" s="333"/>
      <c r="CE88" s="333"/>
      <c r="CF88" s="333"/>
      <c r="CG88" s="333"/>
      <c r="CH88" s="333"/>
      <c r="CI88" s="333"/>
      <c r="CJ88" s="333"/>
      <c r="CK88" s="333"/>
      <c r="CL88" s="333"/>
      <c r="CM88" s="333"/>
    </row>
    <row r="89" spans="2:91" ht="5.0999999999999996" customHeight="1" x14ac:dyDescent="0.25"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  <c r="AA89" s="333"/>
      <c r="AB89" s="333"/>
      <c r="AC89" s="333"/>
      <c r="AD89" s="333"/>
      <c r="AE89" s="333"/>
      <c r="AF89" s="333"/>
      <c r="AG89" s="333"/>
      <c r="AH89" s="333"/>
      <c r="AI89" s="333"/>
      <c r="AJ89" s="333"/>
      <c r="AK89" s="333"/>
      <c r="AL89" s="333"/>
      <c r="AM89" s="333"/>
      <c r="AN89" s="333"/>
      <c r="AO89" s="333"/>
      <c r="AP89" s="333"/>
      <c r="AQ89" s="333"/>
      <c r="AR89" s="333"/>
      <c r="AS89" s="333"/>
      <c r="AT89" s="72"/>
      <c r="AU89" s="72"/>
      <c r="AV89" s="333"/>
      <c r="AW89" s="333"/>
      <c r="AX89" s="333"/>
      <c r="AY89" s="333"/>
      <c r="AZ89" s="333"/>
      <c r="BA89" s="333"/>
      <c r="BB89" s="333"/>
      <c r="BC89" s="333"/>
      <c r="BD89" s="333"/>
      <c r="BE89" s="333"/>
      <c r="BF89" s="333"/>
      <c r="BG89" s="333"/>
      <c r="BH89" s="333"/>
      <c r="BI89" s="333"/>
      <c r="BJ89" s="333"/>
      <c r="BK89" s="333"/>
      <c r="BL89" s="333"/>
      <c r="BM89" s="333"/>
      <c r="BN89" s="333"/>
      <c r="BO89" s="333"/>
      <c r="BP89" s="333"/>
      <c r="BQ89" s="333"/>
      <c r="BR89" s="333"/>
      <c r="BS89" s="333"/>
      <c r="BT89" s="333"/>
      <c r="BU89" s="333"/>
      <c r="BV89" s="333"/>
      <c r="BW89" s="333"/>
      <c r="BX89" s="333"/>
      <c r="BY89" s="333"/>
      <c r="BZ89" s="333"/>
      <c r="CA89" s="333"/>
      <c r="CB89" s="333"/>
      <c r="CC89" s="333"/>
      <c r="CD89" s="333"/>
      <c r="CE89" s="333"/>
      <c r="CF89" s="333"/>
      <c r="CG89" s="333"/>
      <c r="CH89" s="333"/>
      <c r="CI89" s="333"/>
      <c r="CJ89" s="333"/>
      <c r="CK89" s="333"/>
      <c r="CL89" s="333"/>
      <c r="CM89" s="333"/>
    </row>
    <row r="90" spans="2:91" ht="5.0999999999999996" customHeight="1" x14ac:dyDescent="0.25">
      <c r="B90" s="333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72"/>
      <c r="AU90" s="72"/>
      <c r="AV90" s="333"/>
      <c r="AW90" s="333"/>
      <c r="AX90" s="333"/>
      <c r="AY90" s="333"/>
      <c r="AZ90" s="333"/>
      <c r="BA90" s="333"/>
      <c r="BB90" s="333"/>
      <c r="BC90" s="333"/>
      <c r="BD90" s="333"/>
      <c r="BE90" s="333"/>
      <c r="BF90" s="333"/>
      <c r="BG90" s="333"/>
      <c r="BH90" s="333"/>
      <c r="BI90" s="333"/>
      <c r="BJ90" s="333"/>
      <c r="BK90" s="333"/>
      <c r="BL90" s="333"/>
      <c r="BM90" s="333"/>
      <c r="BN90" s="333"/>
      <c r="BO90" s="333"/>
      <c r="BP90" s="333"/>
      <c r="BQ90" s="333"/>
      <c r="BR90" s="333"/>
      <c r="BS90" s="333"/>
      <c r="BT90" s="333"/>
      <c r="BU90" s="333"/>
      <c r="BV90" s="333"/>
      <c r="BW90" s="333"/>
      <c r="BX90" s="333"/>
      <c r="BY90" s="333"/>
      <c r="BZ90" s="333"/>
      <c r="CA90" s="333"/>
      <c r="CB90" s="333"/>
      <c r="CC90" s="333"/>
      <c r="CD90" s="333"/>
      <c r="CE90" s="333"/>
      <c r="CF90" s="333"/>
      <c r="CG90" s="333"/>
      <c r="CH90" s="333"/>
      <c r="CI90" s="333"/>
      <c r="CJ90" s="333"/>
      <c r="CK90" s="333"/>
      <c r="CL90" s="333"/>
      <c r="CM90" s="333"/>
    </row>
    <row r="91" spans="2:91" ht="5.0999999999999996" customHeight="1" x14ac:dyDescent="0.25"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72"/>
      <c r="AU91" s="72"/>
      <c r="AV91" s="333"/>
      <c r="AW91" s="333"/>
      <c r="AX91" s="333"/>
      <c r="AY91" s="333"/>
      <c r="AZ91" s="333"/>
      <c r="BA91" s="333"/>
      <c r="BB91" s="333"/>
      <c r="BC91" s="333"/>
      <c r="BD91" s="333"/>
      <c r="BE91" s="333"/>
      <c r="BF91" s="333"/>
      <c r="BG91" s="333"/>
      <c r="BH91" s="333"/>
      <c r="BI91" s="333"/>
      <c r="BJ91" s="333"/>
      <c r="BK91" s="333"/>
      <c r="BL91" s="333"/>
      <c r="BM91" s="333"/>
      <c r="BN91" s="333"/>
      <c r="BO91" s="333"/>
      <c r="BP91" s="333"/>
      <c r="BQ91" s="333"/>
      <c r="BR91" s="333"/>
      <c r="BS91" s="333"/>
      <c r="BT91" s="333"/>
      <c r="BU91" s="333"/>
      <c r="BV91" s="333"/>
      <c r="BW91" s="333"/>
      <c r="BX91" s="333"/>
      <c r="BY91" s="333"/>
      <c r="BZ91" s="333"/>
      <c r="CA91" s="333"/>
      <c r="CB91" s="333"/>
      <c r="CC91" s="333"/>
      <c r="CD91" s="333"/>
      <c r="CE91" s="333"/>
      <c r="CF91" s="333"/>
      <c r="CG91" s="333"/>
      <c r="CH91" s="333"/>
      <c r="CI91" s="333"/>
      <c r="CJ91" s="333"/>
      <c r="CK91" s="333"/>
      <c r="CL91" s="333"/>
      <c r="CM91" s="333"/>
    </row>
    <row r="92" spans="2:91" ht="5.0999999999999996" customHeight="1" x14ac:dyDescent="0.25"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3"/>
      <c r="AO92" s="333"/>
      <c r="AP92" s="333"/>
      <c r="AQ92" s="333"/>
      <c r="AR92" s="333"/>
      <c r="AS92" s="333"/>
      <c r="AT92" s="72"/>
      <c r="AU92" s="72"/>
      <c r="AV92" s="333"/>
      <c r="AW92" s="333"/>
      <c r="AX92" s="333"/>
      <c r="AY92" s="333"/>
      <c r="AZ92" s="333"/>
      <c r="BA92" s="333"/>
      <c r="BB92" s="333"/>
      <c r="BC92" s="333"/>
      <c r="BD92" s="333"/>
      <c r="BE92" s="333"/>
      <c r="BF92" s="333"/>
      <c r="BG92" s="333"/>
      <c r="BH92" s="333"/>
      <c r="BI92" s="333"/>
      <c r="BJ92" s="333"/>
      <c r="BK92" s="333"/>
      <c r="BL92" s="333"/>
      <c r="BM92" s="333"/>
      <c r="BN92" s="333"/>
      <c r="BO92" s="333"/>
      <c r="BP92" s="333"/>
      <c r="BQ92" s="333"/>
      <c r="BR92" s="333"/>
      <c r="BS92" s="333"/>
      <c r="BT92" s="333"/>
      <c r="BU92" s="333"/>
      <c r="BV92" s="333"/>
      <c r="BW92" s="333"/>
      <c r="BX92" s="333"/>
      <c r="BY92" s="333"/>
      <c r="BZ92" s="333"/>
      <c r="CA92" s="333"/>
      <c r="CB92" s="333"/>
      <c r="CC92" s="333"/>
      <c r="CD92" s="333"/>
      <c r="CE92" s="333"/>
      <c r="CF92" s="333"/>
      <c r="CG92" s="333"/>
      <c r="CH92" s="333"/>
      <c r="CI92" s="333"/>
      <c r="CJ92" s="333"/>
      <c r="CK92" s="333"/>
      <c r="CL92" s="333"/>
      <c r="CM92" s="333"/>
    </row>
    <row r="93" spans="2:91" ht="5.0999999999999996" customHeight="1" x14ac:dyDescent="0.25"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  <c r="AA93" s="333"/>
      <c r="AB93" s="333"/>
      <c r="AC93" s="333"/>
      <c r="AD93" s="333"/>
      <c r="AE93" s="333"/>
      <c r="AF93" s="333"/>
      <c r="AG93" s="333"/>
      <c r="AH93" s="333"/>
      <c r="AI93" s="333"/>
      <c r="AJ93" s="333"/>
      <c r="AK93" s="333"/>
      <c r="AL93" s="333"/>
      <c r="AM93" s="333"/>
      <c r="AN93" s="333"/>
      <c r="AO93" s="333"/>
      <c r="AP93" s="333"/>
      <c r="AQ93" s="333"/>
      <c r="AR93" s="333"/>
      <c r="AS93" s="333"/>
      <c r="AT93" s="72"/>
      <c r="AU93" s="72"/>
      <c r="AV93" s="333"/>
      <c r="AW93" s="333"/>
      <c r="AX93" s="333"/>
      <c r="AY93" s="333"/>
      <c r="AZ93" s="333"/>
      <c r="BA93" s="333"/>
      <c r="BB93" s="333"/>
      <c r="BC93" s="333"/>
      <c r="BD93" s="333"/>
      <c r="BE93" s="333"/>
      <c r="BF93" s="333"/>
      <c r="BG93" s="333"/>
      <c r="BH93" s="333"/>
      <c r="BI93" s="333"/>
      <c r="BJ93" s="333"/>
      <c r="BK93" s="333"/>
      <c r="BL93" s="333"/>
      <c r="BM93" s="333"/>
      <c r="BN93" s="333"/>
      <c r="BO93" s="333"/>
      <c r="BP93" s="333"/>
      <c r="BQ93" s="333"/>
      <c r="BR93" s="333"/>
      <c r="BS93" s="333"/>
      <c r="BT93" s="333"/>
      <c r="BU93" s="333"/>
      <c r="BV93" s="333"/>
      <c r="BW93" s="333"/>
      <c r="BX93" s="333"/>
      <c r="BY93" s="333"/>
      <c r="BZ93" s="333"/>
      <c r="CA93" s="333"/>
      <c r="CB93" s="333"/>
      <c r="CC93" s="333"/>
      <c r="CD93" s="333"/>
      <c r="CE93" s="333"/>
      <c r="CF93" s="333"/>
      <c r="CG93" s="333"/>
      <c r="CH93" s="333"/>
      <c r="CI93" s="333"/>
      <c r="CJ93" s="333"/>
      <c r="CK93" s="333"/>
      <c r="CL93" s="333"/>
      <c r="CM93" s="333"/>
    </row>
    <row r="94" spans="2:91" ht="5.0999999999999996" customHeight="1" x14ac:dyDescent="0.25">
      <c r="B94" s="333"/>
      <c r="C94" s="333"/>
      <c r="D94" s="333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3"/>
      <c r="Q94" s="333"/>
      <c r="R94" s="333"/>
      <c r="S94" s="333"/>
      <c r="T94" s="333"/>
      <c r="U94" s="333"/>
      <c r="V94" s="333"/>
      <c r="W94" s="333"/>
      <c r="X94" s="333"/>
      <c r="Y94" s="333"/>
      <c r="Z94" s="333"/>
      <c r="AA94" s="333"/>
      <c r="AB94" s="333"/>
      <c r="AC94" s="333"/>
      <c r="AD94" s="333"/>
      <c r="AE94" s="333"/>
      <c r="AF94" s="333"/>
      <c r="AG94" s="333"/>
      <c r="AH94" s="333"/>
      <c r="AI94" s="333"/>
      <c r="AJ94" s="333"/>
      <c r="AK94" s="333"/>
      <c r="AL94" s="333"/>
      <c r="AM94" s="333"/>
      <c r="AN94" s="333"/>
      <c r="AO94" s="333"/>
      <c r="AP94" s="333"/>
      <c r="AQ94" s="333"/>
      <c r="AR94" s="333"/>
      <c r="AS94" s="333"/>
      <c r="AT94" s="72"/>
      <c r="AU94" s="72"/>
      <c r="AV94" s="333"/>
      <c r="AW94" s="333"/>
      <c r="AX94" s="333"/>
      <c r="AY94" s="333"/>
      <c r="AZ94" s="333"/>
      <c r="BA94" s="333"/>
      <c r="BB94" s="333"/>
      <c r="BC94" s="333"/>
      <c r="BD94" s="333"/>
      <c r="BE94" s="333"/>
      <c r="BF94" s="333"/>
      <c r="BG94" s="333"/>
      <c r="BH94" s="333"/>
      <c r="BI94" s="333"/>
      <c r="BJ94" s="333"/>
      <c r="BK94" s="333"/>
      <c r="BL94" s="333"/>
      <c r="BM94" s="333"/>
      <c r="BN94" s="333"/>
      <c r="BO94" s="333"/>
      <c r="BP94" s="333"/>
      <c r="BQ94" s="333"/>
      <c r="BR94" s="333"/>
      <c r="BS94" s="333"/>
      <c r="BT94" s="333"/>
      <c r="BU94" s="333"/>
      <c r="BV94" s="333"/>
      <c r="BW94" s="333"/>
      <c r="BX94" s="333"/>
      <c r="BY94" s="333"/>
      <c r="BZ94" s="333"/>
      <c r="CA94" s="333"/>
      <c r="CB94" s="333"/>
      <c r="CC94" s="333"/>
      <c r="CD94" s="333"/>
      <c r="CE94" s="333"/>
      <c r="CF94" s="333"/>
      <c r="CG94" s="333"/>
      <c r="CH94" s="333"/>
      <c r="CI94" s="333"/>
      <c r="CJ94" s="333"/>
      <c r="CK94" s="333"/>
      <c r="CL94" s="333"/>
      <c r="CM94" s="333"/>
    </row>
    <row r="95" spans="2:91" ht="5.0999999999999996" customHeight="1" x14ac:dyDescent="0.25">
      <c r="B95" s="333"/>
      <c r="C95" s="333"/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/>
      <c r="U95" s="333"/>
      <c r="V95" s="333"/>
      <c r="W95" s="333"/>
      <c r="X95" s="333"/>
      <c r="Y95" s="333"/>
      <c r="Z95" s="333"/>
      <c r="AA95" s="333"/>
      <c r="AB95" s="333"/>
      <c r="AC95" s="333"/>
      <c r="AD95" s="333"/>
      <c r="AE95" s="333"/>
      <c r="AF95" s="333"/>
      <c r="AG95" s="333"/>
      <c r="AH95" s="333"/>
      <c r="AI95" s="333"/>
      <c r="AJ95" s="333"/>
      <c r="AK95" s="333"/>
      <c r="AL95" s="333"/>
      <c r="AM95" s="333"/>
      <c r="AN95" s="333"/>
      <c r="AO95" s="333"/>
      <c r="AP95" s="333"/>
      <c r="AQ95" s="333"/>
      <c r="AR95" s="333"/>
      <c r="AS95" s="333"/>
      <c r="AT95" s="72"/>
      <c r="AU95" s="72"/>
      <c r="AV95" s="333"/>
      <c r="AW95" s="333"/>
      <c r="AX95" s="333"/>
      <c r="AY95" s="333"/>
      <c r="AZ95" s="333"/>
      <c r="BA95" s="333"/>
      <c r="BB95" s="333"/>
      <c r="BC95" s="333"/>
      <c r="BD95" s="333"/>
      <c r="BE95" s="333"/>
      <c r="BF95" s="333"/>
      <c r="BG95" s="333"/>
      <c r="BH95" s="333"/>
      <c r="BI95" s="333"/>
      <c r="BJ95" s="333"/>
      <c r="BK95" s="333"/>
      <c r="BL95" s="333"/>
      <c r="BM95" s="333"/>
      <c r="BN95" s="333"/>
      <c r="BO95" s="333"/>
      <c r="BP95" s="333"/>
      <c r="BQ95" s="333"/>
      <c r="BR95" s="333"/>
      <c r="BS95" s="333"/>
      <c r="BT95" s="333"/>
      <c r="BU95" s="333"/>
      <c r="BV95" s="333"/>
      <c r="BW95" s="333"/>
      <c r="BX95" s="333"/>
      <c r="BY95" s="333"/>
      <c r="BZ95" s="333"/>
      <c r="CA95" s="333"/>
      <c r="CB95" s="333"/>
      <c r="CC95" s="333"/>
      <c r="CD95" s="333"/>
      <c r="CE95" s="333"/>
      <c r="CF95" s="333"/>
      <c r="CG95" s="333"/>
      <c r="CH95" s="333"/>
      <c r="CI95" s="333"/>
      <c r="CJ95" s="333"/>
      <c r="CK95" s="333"/>
      <c r="CL95" s="333"/>
      <c r="CM95" s="333"/>
    </row>
    <row r="96" spans="2:91" ht="5.0999999999999996" customHeight="1" x14ac:dyDescent="0.25">
      <c r="B96" s="334" t="s">
        <v>103</v>
      </c>
      <c r="C96" s="335"/>
      <c r="D96" s="335"/>
      <c r="E96" s="335"/>
      <c r="F96" s="335"/>
      <c r="G96" s="335"/>
      <c r="H96" s="336"/>
      <c r="I96" s="343" t="str">
        <f>IF(入力用!$C$14="","",入力用!$C$14)</f>
        <v/>
      </c>
      <c r="J96" s="344"/>
      <c r="K96" s="344"/>
      <c r="L96" s="344"/>
      <c r="M96" s="344"/>
      <c r="N96" s="344"/>
      <c r="O96" s="344"/>
      <c r="P96" s="344"/>
      <c r="Q96" s="344"/>
      <c r="R96" s="344"/>
      <c r="S96" s="344"/>
      <c r="T96" s="344"/>
      <c r="U96" s="344"/>
      <c r="V96" s="344"/>
      <c r="W96" s="344"/>
      <c r="X96" s="344"/>
      <c r="Y96" s="344"/>
      <c r="Z96" s="344"/>
      <c r="AA96" s="344"/>
      <c r="AB96" s="344"/>
      <c r="AC96" s="344"/>
      <c r="AD96" s="344"/>
      <c r="AE96" s="344"/>
      <c r="AF96" s="344"/>
      <c r="AG96" s="344"/>
      <c r="AH96" s="344"/>
      <c r="AI96" s="344"/>
      <c r="AJ96" s="344"/>
      <c r="AK96" s="344"/>
      <c r="AL96" s="344"/>
      <c r="AM96" s="344"/>
      <c r="AN96" s="344"/>
      <c r="AO96" s="344"/>
      <c r="AP96" s="344"/>
      <c r="AQ96" s="344"/>
      <c r="AR96" s="344"/>
      <c r="AS96" s="345"/>
      <c r="AT96" s="72"/>
      <c r="AU96" s="72"/>
      <c r="AV96" s="334" t="s">
        <v>103</v>
      </c>
      <c r="AW96" s="335"/>
      <c r="AX96" s="335"/>
      <c r="AY96" s="335"/>
      <c r="AZ96" s="335"/>
      <c r="BA96" s="335"/>
      <c r="BB96" s="336"/>
      <c r="BC96" s="343" t="str">
        <f>IF(入力用!$C$14="","",入力用!$C$14)</f>
        <v/>
      </c>
      <c r="BD96" s="344"/>
      <c r="BE96" s="344"/>
      <c r="BF96" s="344"/>
      <c r="BG96" s="344"/>
      <c r="BH96" s="344"/>
      <c r="BI96" s="344"/>
      <c r="BJ96" s="344"/>
      <c r="BK96" s="344"/>
      <c r="BL96" s="344"/>
      <c r="BM96" s="344"/>
      <c r="BN96" s="344"/>
      <c r="BO96" s="344"/>
      <c r="BP96" s="344"/>
      <c r="BQ96" s="344"/>
      <c r="BR96" s="344"/>
      <c r="BS96" s="344"/>
      <c r="BT96" s="344"/>
      <c r="BU96" s="344"/>
      <c r="BV96" s="344"/>
      <c r="BW96" s="344"/>
      <c r="BX96" s="344"/>
      <c r="BY96" s="344"/>
      <c r="BZ96" s="344"/>
      <c r="CA96" s="344"/>
      <c r="CB96" s="344"/>
      <c r="CC96" s="344"/>
      <c r="CD96" s="344"/>
      <c r="CE96" s="344"/>
      <c r="CF96" s="344"/>
      <c r="CG96" s="344"/>
      <c r="CH96" s="344"/>
      <c r="CI96" s="344"/>
      <c r="CJ96" s="344"/>
      <c r="CK96" s="344"/>
      <c r="CL96" s="344"/>
      <c r="CM96" s="345"/>
    </row>
    <row r="97" spans="1:92" ht="5.0999999999999996" customHeight="1" x14ac:dyDescent="0.25">
      <c r="B97" s="337"/>
      <c r="C97" s="338"/>
      <c r="D97" s="338"/>
      <c r="E97" s="338"/>
      <c r="F97" s="338"/>
      <c r="G97" s="338"/>
      <c r="H97" s="339"/>
      <c r="I97" s="346"/>
      <c r="J97" s="347"/>
      <c r="K97" s="347"/>
      <c r="L97" s="347"/>
      <c r="M97" s="347"/>
      <c r="N97" s="347"/>
      <c r="O97" s="347"/>
      <c r="P97" s="347"/>
      <c r="Q97" s="347"/>
      <c r="R97" s="347"/>
      <c r="S97" s="347"/>
      <c r="T97" s="347"/>
      <c r="U97" s="347"/>
      <c r="V97" s="347"/>
      <c r="W97" s="347"/>
      <c r="X97" s="347"/>
      <c r="Y97" s="347"/>
      <c r="Z97" s="347"/>
      <c r="AA97" s="347"/>
      <c r="AB97" s="347"/>
      <c r="AC97" s="347"/>
      <c r="AD97" s="347"/>
      <c r="AE97" s="347"/>
      <c r="AF97" s="347"/>
      <c r="AG97" s="347"/>
      <c r="AH97" s="347"/>
      <c r="AI97" s="347"/>
      <c r="AJ97" s="347"/>
      <c r="AK97" s="347"/>
      <c r="AL97" s="347"/>
      <c r="AM97" s="347"/>
      <c r="AN97" s="347"/>
      <c r="AO97" s="347"/>
      <c r="AP97" s="347"/>
      <c r="AQ97" s="347"/>
      <c r="AR97" s="347"/>
      <c r="AS97" s="348"/>
      <c r="AT97" s="72"/>
      <c r="AU97" s="72"/>
      <c r="AV97" s="337"/>
      <c r="AW97" s="338"/>
      <c r="AX97" s="338"/>
      <c r="AY97" s="338"/>
      <c r="AZ97" s="338"/>
      <c r="BA97" s="338"/>
      <c r="BB97" s="339"/>
      <c r="BC97" s="346"/>
      <c r="BD97" s="347"/>
      <c r="BE97" s="347"/>
      <c r="BF97" s="347"/>
      <c r="BG97" s="347"/>
      <c r="BH97" s="347"/>
      <c r="BI97" s="347"/>
      <c r="BJ97" s="347"/>
      <c r="BK97" s="347"/>
      <c r="BL97" s="347"/>
      <c r="BM97" s="347"/>
      <c r="BN97" s="347"/>
      <c r="BO97" s="347"/>
      <c r="BP97" s="347"/>
      <c r="BQ97" s="347"/>
      <c r="BR97" s="347"/>
      <c r="BS97" s="347"/>
      <c r="BT97" s="347"/>
      <c r="BU97" s="347"/>
      <c r="BV97" s="347"/>
      <c r="BW97" s="347"/>
      <c r="BX97" s="347"/>
      <c r="BY97" s="347"/>
      <c r="BZ97" s="347"/>
      <c r="CA97" s="347"/>
      <c r="CB97" s="347"/>
      <c r="CC97" s="347"/>
      <c r="CD97" s="347"/>
      <c r="CE97" s="347"/>
      <c r="CF97" s="347"/>
      <c r="CG97" s="347"/>
      <c r="CH97" s="347"/>
      <c r="CI97" s="347"/>
      <c r="CJ97" s="347"/>
      <c r="CK97" s="347"/>
      <c r="CL97" s="347"/>
      <c r="CM97" s="348"/>
    </row>
    <row r="98" spans="1:92" ht="5.0999999999999996" customHeight="1" x14ac:dyDescent="0.25">
      <c r="B98" s="337"/>
      <c r="C98" s="338"/>
      <c r="D98" s="338"/>
      <c r="E98" s="338"/>
      <c r="F98" s="338"/>
      <c r="G98" s="338"/>
      <c r="H98" s="339"/>
      <c r="I98" s="346"/>
      <c r="J98" s="347"/>
      <c r="K98" s="347"/>
      <c r="L98" s="347"/>
      <c r="M98" s="347"/>
      <c r="N98" s="347"/>
      <c r="O98" s="347"/>
      <c r="P98" s="347"/>
      <c r="Q98" s="347"/>
      <c r="R98" s="347"/>
      <c r="S98" s="347"/>
      <c r="T98" s="347"/>
      <c r="U98" s="347"/>
      <c r="V98" s="347"/>
      <c r="W98" s="347"/>
      <c r="X98" s="347"/>
      <c r="Y98" s="347"/>
      <c r="Z98" s="347"/>
      <c r="AA98" s="347"/>
      <c r="AB98" s="347"/>
      <c r="AC98" s="347"/>
      <c r="AD98" s="347"/>
      <c r="AE98" s="347"/>
      <c r="AF98" s="347"/>
      <c r="AG98" s="347"/>
      <c r="AH98" s="347"/>
      <c r="AI98" s="347"/>
      <c r="AJ98" s="347"/>
      <c r="AK98" s="347"/>
      <c r="AL98" s="347"/>
      <c r="AM98" s="347"/>
      <c r="AN98" s="347"/>
      <c r="AO98" s="347"/>
      <c r="AP98" s="347"/>
      <c r="AQ98" s="347"/>
      <c r="AR98" s="347"/>
      <c r="AS98" s="348"/>
      <c r="AT98" s="72"/>
      <c r="AU98" s="72"/>
      <c r="AV98" s="337"/>
      <c r="AW98" s="338"/>
      <c r="AX98" s="338"/>
      <c r="AY98" s="338"/>
      <c r="AZ98" s="338"/>
      <c r="BA98" s="338"/>
      <c r="BB98" s="339"/>
      <c r="BC98" s="346"/>
      <c r="BD98" s="347"/>
      <c r="BE98" s="347"/>
      <c r="BF98" s="347"/>
      <c r="BG98" s="347"/>
      <c r="BH98" s="347"/>
      <c r="BI98" s="347"/>
      <c r="BJ98" s="347"/>
      <c r="BK98" s="347"/>
      <c r="BL98" s="347"/>
      <c r="BM98" s="347"/>
      <c r="BN98" s="347"/>
      <c r="BO98" s="347"/>
      <c r="BP98" s="347"/>
      <c r="BQ98" s="347"/>
      <c r="BR98" s="347"/>
      <c r="BS98" s="347"/>
      <c r="BT98" s="347"/>
      <c r="BU98" s="347"/>
      <c r="BV98" s="347"/>
      <c r="BW98" s="347"/>
      <c r="BX98" s="347"/>
      <c r="BY98" s="347"/>
      <c r="BZ98" s="347"/>
      <c r="CA98" s="347"/>
      <c r="CB98" s="347"/>
      <c r="CC98" s="347"/>
      <c r="CD98" s="347"/>
      <c r="CE98" s="347"/>
      <c r="CF98" s="347"/>
      <c r="CG98" s="347"/>
      <c r="CH98" s="347"/>
      <c r="CI98" s="347"/>
      <c r="CJ98" s="347"/>
      <c r="CK98" s="347"/>
      <c r="CL98" s="347"/>
      <c r="CM98" s="348"/>
    </row>
    <row r="99" spans="1:92" ht="5.0999999999999996" customHeight="1" x14ac:dyDescent="0.25">
      <c r="B99" s="337"/>
      <c r="C99" s="338"/>
      <c r="D99" s="338"/>
      <c r="E99" s="338"/>
      <c r="F99" s="338"/>
      <c r="G99" s="338"/>
      <c r="H99" s="339"/>
      <c r="I99" s="346"/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7"/>
      <c r="X99" s="347"/>
      <c r="Y99" s="347"/>
      <c r="Z99" s="347"/>
      <c r="AA99" s="347"/>
      <c r="AB99" s="347"/>
      <c r="AC99" s="347"/>
      <c r="AD99" s="347"/>
      <c r="AE99" s="347"/>
      <c r="AF99" s="347"/>
      <c r="AG99" s="347"/>
      <c r="AH99" s="347"/>
      <c r="AI99" s="347"/>
      <c r="AJ99" s="347"/>
      <c r="AK99" s="347"/>
      <c r="AL99" s="347"/>
      <c r="AM99" s="347"/>
      <c r="AN99" s="347"/>
      <c r="AO99" s="347"/>
      <c r="AP99" s="347"/>
      <c r="AQ99" s="347"/>
      <c r="AR99" s="347"/>
      <c r="AS99" s="348"/>
      <c r="AT99" s="72"/>
      <c r="AU99" s="72"/>
      <c r="AV99" s="337"/>
      <c r="AW99" s="338"/>
      <c r="AX99" s="338"/>
      <c r="AY99" s="338"/>
      <c r="AZ99" s="338"/>
      <c r="BA99" s="338"/>
      <c r="BB99" s="339"/>
      <c r="BC99" s="346"/>
      <c r="BD99" s="347"/>
      <c r="BE99" s="347"/>
      <c r="BF99" s="347"/>
      <c r="BG99" s="347"/>
      <c r="BH99" s="347"/>
      <c r="BI99" s="347"/>
      <c r="BJ99" s="347"/>
      <c r="BK99" s="347"/>
      <c r="BL99" s="347"/>
      <c r="BM99" s="347"/>
      <c r="BN99" s="347"/>
      <c r="BO99" s="347"/>
      <c r="BP99" s="347"/>
      <c r="BQ99" s="347"/>
      <c r="BR99" s="347"/>
      <c r="BS99" s="347"/>
      <c r="BT99" s="347"/>
      <c r="BU99" s="347"/>
      <c r="BV99" s="347"/>
      <c r="BW99" s="347"/>
      <c r="BX99" s="347"/>
      <c r="BY99" s="347"/>
      <c r="BZ99" s="347"/>
      <c r="CA99" s="347"/>
      <c r="CB99" s="347"/>
      <c r="CC99" s="347"/>
      <c r="CD99" s="347"/>
      <c r="CE99" s="347"/>
      <c r="CF99" s="347"/>
      <c r="CG99" s="347"/>
      <c r="CH99" s="347"/>
      <c r="CI99" s="347"/>
      <c r="CJ99" s="347"/>
      <c r="CK99" s="347"/>
      <c r="CL99" s="347"/>
      <c r="CM99" s="348"/>
    </row>
    <row r="100" spans="1:92" ht="5.0999999999999996" customHeight="1" x14ac:dyDescent="0.25">
      <c r="B100" s="337"/>
      <c r="C100" s="338"/>
      <c r="D100" s="338"/>
      <c r="E100" s="338"/>
      <c r="F100" s="338"/>
      <c r="G100" s="338"/>
      <c r="H100" s="339"/>
      <c r="I100" s="346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7"/>
      <c r="X100" s="347"/>
      <c r="Y100" s="347"/>
      <c r="Z100" s="347"/>
      <c r="AA100" s="347"/>
      <c r="AB100" s="347"/>
      <c r="AC100" s="347"/>
      <c r="AD100" s="347"/>
      <c r="AE100" s="347"/>
      <c r="AF100" s="347"/>
      <c r="AG100" s="347"/>
      <c r="AH100" s="347"/>
      <c r="AI100" s="347"/>
      <c r="AJ100" s="347"/>
      <c r="AK100" s="347"/>
      <c r="AL100" s="347"/>
      <c r="AM100" s="347"/>
      <c r="AN100" s="347"/>
      <c r="AO100" s="347"/>
      <c r="AP100" s="347"/>
      <c r="AQ100" s="347"/>
      <c r="AR100" s="347"/>
      <c r="AS100" s="348"/>
      <c r="AT100" s="72"/>
      <c r="AU100" s="72"/>
      <c r="AV100" s="337"/>
      <c r="AW100" s="338"/>
      <c r="AX100" s="338"/>
      <c r="AY100" s="338"/>
      <c r="AZ100" s="338"/>
      <c r="BA100" s="338"/>
      <c r="BB100" s="339"/>
      <c r="BC100" s="346"/>
      <c r="BD100" s="347"/>
      <c r="BE100" s="347"/>
      <c r="BF100" s="347"/>
      <c r="BG100" s="347"/>
      <c r="BH100" s="347"/>
      <c r="BI100" s="347"/>
      <c r="BJ100" s="347"/>
      <c r="BK100" s="347"/>
      <c r="BL100" s="347"/>
      <c r="BM100" s="347"/>
      <c r="BN100" s="347"/>
      <c r="BO100" s="347"/>
      <c r="BP100" s="347"/>
      <c r="BQ100" s="347"/>
      <c r="BR100" s="347"/>
      <c r="BS100" s="347"/>
      <c r="BT100" s="347"/>
      <c r="BU100" s="347"/>
      <c r="BV100" s="347"/>
      <c r="BW100" s="347"/>
      <c r="BX100" s="347"/>
      <c r="BY100" s="347"/>
      <c r="BZ100" s="347"/>
      <c r="CA100" s="347"/>
      <c r="CB100" s="347"/>
      <c r="CC100" s="347"/>
      <c r="CD100" s="347"/>
      <c r="CE100" s="347"/>
      <c r="CF100" s="347"/>
      <c r="CG100" s="347"/>
      <c r="CH100" s="347"/>
      <c r="CI100" s="347"/>
      <c r="CJ100" s="347"/>
      <c r="CK100" s="347"/>
      <c r="CL100" s="347"/>
      <c r="CM100" s="348"/>
    </row>
    <row r="101" spans="1:92" ht="5.0999999999999996" customHeight="1" x14ac:dyDescent="0.25">
      <c r="B101" s="337"/>
      <c r="C101" s="338"/>
      <c r="D101" s="338"/>
      <c r="E101" s="338"/>
      <c r="F101" s="338"/>
      <c r="G101" s="338"/>
      <c r="H101" s="339"/>
      <c r="I101" s="346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7"/>
      <c r="X101" s="347"/>
      <c r="Y101" s="347"/>
      <c r="Z101" s="347"/>
      <c r="AA101" s="347"/>
      <c r="AB101" s="347"/>
      <c r="AC101" s="347"/>
      <c r="AD101" s="347"/>
      <c r="AE101" s="347"/>
      <c r="AF101" s="347"/>
      <c r="AG101" s="347"/>
      <c r="AH101" s="347"/>
      <c r="AI101" s="347"/>
      <c r="AJ101" s="347"/>
      <c r="AK101" s="347"/>
      <c r="AL101" s="347"/>
      <c r="AM101" s="347"/>
      <c r="AN101" s="347"/>
      <c r="AO101" s="347"/>
      <c r="AP101" s="347"/>
      <c r="AQ101" s="347"/>
      <c r="AR101" s="347"/>
      <c r="AS101" s="348"/>
      <c r="AT101" s="72"/>
      <c r="AU101" s="72"/>
      <c r="AV101" s="337"/>
      <c r="AW101" s="338"/>
      <c r="AX101" s="338"/>
      <c r="AY101" s="338"/>
      <c r="AZ101" s="338"/>
      <c r="BA101" s="338"/>
      <c r="BB101" s="339"/>
      <c r="BC101" s="346"/>
      <c r="BD101" s="347"/>
      <c r="BE101" s="347"/>
      <c r="BF101" s="347"/>
      <c r="BG101" s="347"/>
      <c r="BH101" s="347"/>
      <c r="BI101" s="347"/>
      <c r="BJ101" s="347"/>
      <c r="BK101" s="347"/>
      <c r="BL101" s="347"/>
      <c r="BM101" s="347"/>
      <c r="BN101" s="347"/>
      <c r="BO101" s="347"/>
      <c r="BP101" s="347"/>
      <c r="BQ101" s="347"/>
      <c r="BR101" s="347"/>
      <c r="BS101" s="347"/>
      <c r="BT101" s="347"/>
      <c r="BU101" s="347"/>
      <c r="BV101" s="347"/>
      <c r="BW101" s="347"/>
      <c r="BX101" s="347"/>
      <c r="BY101" s="347"/>
      <c r="BZ101" s="347"/>
      <c r="CA101" s="347"/>
      <c r="CB101" s="347"/>
      <c r="CC101" s="347"/>
      <c r="CD101" s="347"/>
      <c r="CE101" s="347"/>
      <c r="CF101" s="347"/>
      <c r="CG101" s="347"/>
      <c r="CH101" s="347"/>
      <c r="CI101" s="347"/>
      <c r="CJ101" s="347"/>
      <c r="CK101" s="347"/>
      <c r="CL101" s="347"/>
      <c r="CM101" s="348"/>
    </row>
    <row r="102" spans="1:92" ht="5.0999999999999996" customHeight="1" x14ac:dyDescent="0.25">
      <c r="B102" s="337"/>
      <c r="C102" s="338"/>
      <c r="D102" s="338"/>
      <c r="E102" s="338"/>
      <c r="F102" s="338"/>
      <c r="G102" s="338"/>
      <c r="H102" s="339"/>
      <c r="I102" s="346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7"/>
      <c r="X102" s="347"/>
      <c r="Y102" s="347"/>
      <c r="Z102" s="347"/>
      <c r="AA102" s="347"/>
      <c r="AB102" s="347"/>
      <c r="AC102" s="347"/>
      <c r="AD102" s="347"/>
      <c r="AE102" s="347"/>
      <c r="AF102" s="347"/>
      <c r="AG102" s="347"/>
      <c r="AH102" s="347"/>
      <c r="AI102" s="347"/>
      <c r="AJ102" s="347"/>
      <c r="AK102" s="347"/>
      <c r="AL102" s="347"/>
      <c r="AM102" s="347"/>
      <c r="AN102" s="347"/>
      <c r="AO102" s="347"/>
      <c r="AP102" s="347"/>
      <c r="AQ102" s="347"/>
      <c r="AR102" s="347"/>
      <c r="AS102" s="348"/>
      <c r="AT102" s="72"/>
      <c r="AU102" s="72"/>
      <c r="AV102" s="337"/>
      <c r="AW102" s="338"/>
      <c r="AX102" s="338"/>
      <c r="AY102" s="338"/>
      <c r="AZ102" s="338"/>
      <c r="BA102" s="338"/>
      <c r="BB102" s="339"/>
      <c r="BC102" s="346"/>
      <c r="BD102" s="347"/>
      <c r="BE102" s="347"/>
      <c r="BF102" s="347"/>
      <c r="BG102" s="347"/>
      <c r="BH102" s="347"/>
      <c r="BI102" s="347"/>
      <c r="BJ102" s="347"/>
      <c r="BK102" s="347"/>
      <c r="BL102" s="347"/>
      <c r="BM102" s="347"/>
      <c r="BN102" s="347"/>
      <c r="BO102" s="347"/>
      <c r="BP102" s="347"/>
      <c r="BQ102" s="347"/>
      <c r="BR102" s="347"/>
      <c r="BS102" s="347"/>
      <c r="BT102" s="347"/>
      <c r="BU102" s="347"/>
      <c r="BV102" s="347"/>
      <c r="BW102" s="347"/>
      <c r="BX102" s="347"/>
      <c r="BY102" s="347"/>
      <c r="BZ102" s="347"/>
      <c r="CA102" s="347"/>
      <c r="CB102" s="347"/>
      <c r="CC102" s="347"/>
      <c r="CD102" s="347"/>
      <c r="CE102" s="347"/>
      <c r="CF102" s="347"/>
      <c r="CG102" s="347"/>
      <c r="CH102" s="347"/>
      <c r="CI102" s="347"/>
      <c r="CJ102" s="347"/>
      <c r="CK102" s="347"/>
      <c r="CL102" s="347"/>
      <c r="CM102" s="348"/>
    </row>
    <row r="103" spans="1:92" ht="5.0999999999999996" customHeight="1" x14ac:dyDescent="0.25">
      <c r="B103" s="340"/>
      <c r="C103" s="341"/>
      <c r="D103" s="341"/>
      <c r="E103" s="341"/>
      <c r="F103" s="341"/>
      <c r="G103" s="341"/>
      <c r="H103" s="342"/>
      <c r="I103" s="349"/>
      <c r="J103" s="350"/>
      <c r="K103" s="350"/>
      <c r="L103" s="350"/>
      <c r="M103" s="350"/>
      <c r="N103" s="350"/>
      <c r="O103" s="350"/>
      <c r="P103" s="350"/>
      <c r="Q103" s="350"/>
      <c r="R103" s="350"/>
      <c r="S103" s="350"/>
      <c r="T103" s="350"/>
      <c r="U103" s="350"/>
      <c r="V103" s="350"/>
      <c r="W103" s="350"/>
      <c r="X103" s="350"/>
      <c r="Y103" s="350"/>
      <c r="Z103" s="350"/>
      <c r="AA103" s="350"/>
      <c r="AB103" s="350"/>
      <c r="AC103" s="350"/>
      <c r="AD103" s="350"/>
      <c r="AE103" s="350"/>
      <c r="AF103" s="350"/>
      <c r="AG103" s="350"/>
      <c r="AH103" s="350"/>
      <c r="AI103" s="350"/>
      <c r="AJ103" s="350"/>
      <c r="AK103" s="350"/>
      <c r="AL103" s="350"/>
      <c r="AM103" s="350"/>
      <c r="AN103" s="350"/>
      <c r="AO103" s="350"/>
      <c r="AP103" s="350"/>
      <c r="AQ103" s="350"/>
      <c r="AR103" s="350"/>
      <c r="AS103" s="351"/>
      <c r="AT103" s="72"/>
      <c r="AU103" s="72"/>
      <c r="AV103" s="340"/>
      <c r="AW103" s="341"/>
      <c r="AX103" s="341"/>
      <c r="AY103" s="341"/>
      <c r="AZ103" s="341"/>
      <c r="BA103" s="341"/>
      <c r="BB103" s="342"/>
      <c r="BC103" s="349"/>
      <c r="BD103" s="350"/>
      <c r="BE103" s="350"/>
      <c r="BF103" s="350"/>
      <c r="BG103" s="350"/>
      <c r="BH103" s="350"/>
      <c r="BI103" s="350"/>
      <c r="BJ103" s="350"/>
      <c r="BK103" s="350"/>
      <c r="BL103" s="350"/>
      <c r="BM103" s="350"/>
      <c r="BN103" s="350"/>
      <c r="BO103" s="350"/>
      <c r="BP103" s="350"/>
      <c r="BQ103" s="350"/>
      <c r="BR103" s="350"/>
      <c r="BS103" s="350"/>
      <c r="BT103" s="350"/>
      <c r="BU103" s="350"/>
      <c r="BV103" s="350"/>
      <c r="BW103" s="350"/>
      <c r="BX103" s="350"/>
      <c r="BY103" s="350"/>
      <c r="BZ103" s="350"/>
      <c r="CA103" s="350"/>
      <c r="CB103" s="350"/>
      <c r="CC103" s="350"/>
      <c r="CD103" s="350"/>
      <c r="CE103" s="350"/>
      <c r="CF103" s="350"/>
      <c r="CG103" s="350"/>
      <c r="CH103" s="350"/>
      <c r="CI103" s="350"/>
      <c r="CJ103" s="350"/>
      <c r="CK103" s="350"/>
      <c r="CL103" s="350"/>
      <c r="CM103" s="351"/>
    </row>
    <row r="104" spans="1:92" ht="5.0999999999999996" customHeight="1" x14ac:dyDescent="0.25">
      <c r="B104" s="330" t="s">
        <v>104</v>
      </c>
      <c r="C104" s="330"/>
      <c r="D104" s="330"/>
      <c r="E104" s="330"/>
      <c r="F104" s="330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330"/>
      <c r="V104" s="330"/>
      <c r="W104" s="330"/>
      <c r="X104" s="330"/>
      <c r="Y104" s="330"/>
      <c r="Z104" s="330"/>
      <c r="AA104" s="330"/>
      <c r="AB104" s="330"/>
      <c r="AC104" s="330"/>
      <c r="AD104" s="330"/>
      <c r="AE104" s="330"/>
      <c r="AF104" s="330"/>
      <c r="AG104" s="330"/>
      <c r="AH104" s="330"/>
      <c r="AI104" s="330"/>
      <c r="AJ104" s="330"/>
      <c r="AK104" s="330"/>
      <c r="AL104" s="330"/>
      <c r="AM104" s="330"/>
      <c r="AN104" s="330"/>
      <c r="AO104" s="330"/>
      <c r="AP104" s="330"/>
      <c r="AQ104" s="330"/>
      <c r="AR104" s="330"/>
      <c r="AS104" s="330"/>
      <c r="AT104" s="72"/>
      <c r="AU104" s="72"/>
      <c r="AV104" s="330" t="s">
        <v>104</v>
      </c>
      <c r="AW104" s="330"/>
      <c r="AX104" s="330"/>
      <c r="AY104" s="330"/>
      <c r="AZ104" s="330"/>
      <c r="BA104" s="330"/>
      <c r="BB104" s="330"/>
      <c r="BC104" s="330"/>
      <c r="BD104" s="330"/>
      <c r="BE104" s="330"/>
      <c r="BF104" s="330"/>
      <c r="BG104" s="330"/>
      <c r="BH104" s="330"/>
      <c r="BI104" s="330"/>
      <c r="BJ104" s="330"/>
      <c r="BK104" s="330"/>
      <c r="BL104" s="330"/>
      <c r="BM104" s="330"/>
      <c r="BN104" s="330"/>
      <c r="BO104" s="330"/>
      <c r="BP104" s="330"/>
      <c r="BQ104" s="330"/>
      <c r="BR104" s="330"/>
      <c r="BS104" s="330"/>
      <c r="BT104" s="330"/>
      <c r="BU104" s="330"/>
      <c r="BV104" s="330"/>
      <c r="BW104" s="330"/>
      <c r="BX104" s="330"/>
      <c r="BY104" s="330"/>
      <c r="BZ104" s="330"/>
      <c r="CA104" s="330"/>
      <c r="CB104" s="330"/>
      <c r="CC104" s="330"/>
      <c r="CD104" s="330"/>
      <c r="CE104" s="330"/>
      <c r="CF104" s="330"/>
      <c r="CG104" s="330"/>
      <c r="CH104" s="330"/>
      <c r="CI104" s="330"/>
      <c r="CJ104" s="330"/>
      <c r="CK104" s="330"/>
      <c r="CL104" s="330"/>
      <c r="CM104" s="330"/>
    </row>
    <row r="105" spans="1:92" ht="5.0999999999999996" customHeight="1" x14ac:dyDescent="0.25">
      <c r="B105" s="331"/>
      <c r="C105" s="331"/>
      <c r="D105" s="331"/>
      <c r="E105" s="331"/>
      <c r="F105" s="331"/>
      <c r="G105" s="331"/>
      <c r="H105" s="331"/>
      <c r="I105" s="331"/>
      <c r="J105" s="331"/>
      <c r="K105" s="331"/>
      <c r="L105" s="331"/>
      <c r="M105" s="331"/>
      <c r="N105" s="331"/>
      <c r="O105" s="331"/>
      <c r="P105" s="331"/>
      <c r="Q105" s="331"/>
      <c r="R105" s="331"/>
      <c r="S105" s="331"/>
      <c r="T105" s="331"/>
      <c r="U105" s="331"/>
      <c r="V105" s="331"/>
      <c r="W105" s="331"/>
      <c r="X105" s="331"/>
      <c r="Y105" s="331"/>
      <c r="Z105" s="331"/>
      <c r="AA105" s="331"/>
      <c r="AB105" s="331"/>
      <c r="AC105" s="331"/>
      <c r="AD105" s="331"/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72"/>
      <c r="AU105" s="72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</row>
    <row r="106" spans="1:92" ht="5.0999999999999996" customHeight="1" x14ac:dyDescent="0.25">
      <c r="B106" s="331"/>
      <c r="C106" s="331"/>
      <c r="D106" s="331"/>
      <c r="E106" s="331"/>
      <c r="F106" s="331"/>
      <c r="G106" s="331"/>
      <c r="H106" s="331"/>
      <c r="I106" s="331"/>
      <c r="J106" s="331"/>
      <c r="K106" s="331"/>
      <c r="L106" s="331"/>
      <c r="M106" s="331"/>
      <c r="N106" s="331"/>
      <c r="O106" s="331"/>
      <c r="P106" s="331"/>
      <c r="Q106" s="331"/>
      <c r="R106" s="331"/>
      <c r="S106" s="331"/>
      <c r="T106" s="331"/>
      <c r="U106" s="331"/>
      <c r="V106" s="331"/>
      <c r="W106" s="331"/>
      <c r="X106" s="331"/>
      <c r="Y106" s="331"/>
      <c r="Z106" s="331"/>
      <c r="AA106" s="331"/>
      <c r="AB106" s="331"/>
      <c r="AC106" s="331"/>
      <c r="AD106" s="331"/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72"/>
      <c r="AU106" s="72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</row>
    <row r="107" spans="1:92" ht="5.0999999999999996" customHeight="1" x14ac:dyDescent="0.25">
      <c r="B107" s="331"/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1"/>
      <c r="N107" s="331"/>
      <c r="O107" s="331"/>
      <c r="P107" s="331"/>
      <c r="Q107" s="331"/>
      <c r="R107" s="331"/>
      <c r="S107" s="331"/>
      <c r="T107" s="331"/>
      <c r="U107" s="331"/>
      <c r="V107" s="331"/>
      <c r="W107" s="331"/>
      <c r="X107" s="331"/>
      <c r="Y107" s="331"/>
      <c r="Z107" s="331"/>
      <c r="AA107" s="331"/>
      <c r="AB107" s="331"/>
      <c r="AC107" s="331"/>
      <c r="AD107" s="331"/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72"/>
      <c r="AU107" s="72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</row>
    <row r="108" spans="1:92" ht="5.0999999999999996" customHeight="1" x14ac:dyDescent="0.25"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</row>
    <row r="109" spans="1:92" ht="5.0999999999999996" customHeight="1" x14ac:dyDescent="0.25">
      <c r="A109" s="68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7"/>
      <c r="AU109" s="78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  <c r="CA109" s="72"/>
      <c r="CB109" s="72"/>
      <c r="CC109" s="72"/>
      <c r="CD109" s="72"/>
      <c r="CE109" s="72"/>
      <c r="CF109" s="72"/>
      <c r="CG109" s="72"/>
      <c r="CH109" s="72"/>
      <c r="CI109" s="72"/>
      <c r="CJ109" s="72"/>
      <c r="CK109" s="72"/>
      <c r="CL109" s="72"/>
      <c r="CM109" s="72"/>
      <c r="CN109" s="70"/>
    </row>
    <row r="110" spans="1:92" ht="5.0999999999999996" customHeight="1" x14ac:dyDescent="0.25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3"/>
      <c r="AU110" s="74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75"/>
    </row>
    <row r="111" spans="1:92" ht="5.0999999999999996" customHeight="1" x14ac:dyDescent="0.25"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72"/>
      <c r="CG111" s="72"/>
      <c r="CH111" s="72"/>
      <c r="CI111" s="72"/>
      <c r="CJ111" s="72"/>
      <c r="CK111" s="72"/>
      <c r="CL111" s="72"/>
      <c r="CM111" s="72"/>
    </row>
    <row r="112" spans="1:92" ht="5.0999999999999996" customHeight="1" x14ac:dyDescent="0.25">
      <c r="B112" s="361" t="s">
        <v>97</v>
      </c>
      <c r="C112" s="361"/>
      <c r="D112" s="361"/>
      <c r="E112" s="361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61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72"/>
      <c r="AU112" s="72"/>
      <c r="AV112" s="361" t="s">
        <v>97</v>
      </c>
      <c r="AW112" s="361"/>
      <c r="AX112" s="361"/>
      <c r="AY112" s="361"/>
      <c r="AZ112" s="361"/>
      <c r="BA112" s="361"/>
      <c r="BB112" s="361"/>
      <c r="BC112" s="361"/>
      <c r="BD112" s="361"/>
      <c r="BE112" s="361"/>
      <c r="BF112" s="361"/>
      <c r="BG112" s="361"/>
      <c r="BH112" s="361"/>
      <c r="BI112" s="361"/>
      <c r="BJ112" s="361"/>
      <c r="BK112" s="361"/>
      <c r="BL112" s="361"/>
      <c r="BM112" s="361"/>
      <c r="BN112" s="361"/>
      <c r="BO112" s="361"/>
      <c r="BP112" s="361"/>
      <c r="BQ112" s="361"/>
      <c r="BR112" s="361"/>
      <c r="BS112" s="361"/>
      <c r="BT112" s="361"/>
      <c r="BU112" s="361"/>
      <c r="BV112" s="361"/>
      <c r="BW112" s="361"/>
      <c r="BX112" s="361"/>
      <c r="BY112" s="361"/>
      <c r="BZ112" s="361"/>
      <c r="CA112" s="361"/>
      <c r="CB112" s="361"/>
      <c r="CC112" s="361"/>
      <c r="CD112" s="361"/>
      <c r="CE112" s="361"/>
      <c r="CF112" s="361"/>
      <c r="CG112" s="361"/>
      <c r="CH112" s="361"/>
      <c r="CI112" s="361"/>
      <c r="CJ112" s="361"/>
      <c r="CK112" s="361"/>
      <c r="CL112" s="361"/>
      <c r="CM112" s="361"/>
    </row>
    <row r="113" spans="2:91" ht="5.0999999999999996" customHeight="1" x14ac:dyDescent="0.25">
      <c r="B113" s="361"/>
      <c r="C113" s="361"/>
      <c r="D113" s="361"/>
      <c r="E113" s="361"/>
      <c r="F113" s="361"/>
      <c r="G113" s="361"/>
      <c r="H113" s="361"/>
      <c r="I113" s="361"/>
      <c r="J113" s="361"/>
      <c r="K113" s="361"/>
      <c r="L113" s="361"/>
      <c r="M113" s="361"/>
      <c r="N113" s="361"/>
      <c r="O113" s="361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61"/>
      <c r="AC113" s="361"/>
      <c r="AD113" s="361"/>
      <c r="AE113" s="361"/>
      <c r="AF113" s="361"/>
      <c r="AG113" s="361"/>
      <c r="AH113" s="361"/>
      <c r="AI113" s="361"/>
      <c r="AJ113" s="361"/>
      <c r="AK113" s="361"/>
      <c r="AL113" s="361"/>
      <c r="AM113" s="361"/>
      <c r="AN113" s="361"/>
      <c r="AO113" s="361"/>
      <c r="AP113" s="361"/>
      <c r="AQ113" s="361"/>
      <c r="AR113" s="361"/>
      <c r="AS113" s="361"/>
      <c r="AT113" s="72"/>
      <c r="AU113" s="72"/>
      <c r="AV113" s="361"/>
      <c r="AW113" s="361"/>
      <c r="AX113" s="361"/>
      <c r="AY113" s="361"/>
      <c r="AZ113" s="361"/>
      <c r="BA113" s="361"/>
      <c r="BB113" s="361"/>
      <c r="BC113" s="361"/>
      <c r="BD113" s="361"/>
      <c r="BE113" s="361"/>
      <c r="BF113" s="361"/>
      <c r="BG113" s="361"/>
      <c r="BH113" s="361"/>
      <c r="BI113" s="361"/>
      <c r="BJ113" s="361"/>
      <c r="BK113" s="361"/>
      <c r="BL113" s="361"/>
      <c r="BM113" s="361"/>
      <c r="BN113" s="361"/>
      <c r="BO113" s="361"/>
      <c r="BP113" s="361"/>
      <c r="BQ113" s="361"/>
      <c r="BR113" s="361"/>
      <c r="BS113" s="361"/>
      <c r="BT113" s="361"/>
      <c r="BU113" s="361"/>
      <c r="BV113" s="361"/>
      <c r="BW113" s="361"/>
      <c r="BX113" s="361"/>
      <c r="BY113" s="361"/>
      <c r="BZ113" s="361"/>
      <c r="CA113" s="361"/>
      <c r="CB113" s="361"/>
      <c r="CC113" s="361"/>
      <c r="CD113" s="361"/>
      <c r="CE113" s="361"/>
      <c r="CF113" s="361"/>
      <c r="CG113" s="361"/>
      <c r="CH113" s="361"/>
      <c r="CI113" s="361"/>
      <c r="CJ113" s="361"/>
      <c r="CK113" s="361"/>
      <c r="CL113" s="361"/>
      <c r="CM113" s="361"/>
    </row>
    <row r="114" spans="2:91" ht="5.0999999999999996" customHeight="1" x14ac:dyDescent="0.25">
      <c r="B114" s="361"/>
      <c r="C114" s="361"/>
      <c r="D114" s="361"/>
      <c r="E114" s="361"/>
      <c r="F114" s="361"/>
      <c r="G114" s="361"/>
      <c r="H114" s="361"/>
      <c r="I114" s="361"/>
      <c r="J114" s="361"/>
      <c r="K114" s="361"/>
      <c r="L114" s="361"/>
      <c r="M114" s="361"/>
      <c r="N114" s="361"/>
      <c r="O114" s="361"/>
      <c r="P114" s="361"/>
      <c r="Q114" s="361"/>
      <c r="R114" s="361"/>
      <c r="S114" s="361"/>
      <c r="T114" s="361"/>
      <c r="U114" s="361"/>
      <c r="V114" s="361"/>
      <c r="W114" s="361"/>
      <c r="X114" s="361"/>
      <c r="Y114" s="361"/>
      <c r="Z114" s="361"/>
      <c r="AA114" s="361"/>
      <c r="AB114" s="361"/>
      <c r="AC114" s="361"/>
      <c r="AD114" s="361"/>
      <c r="AE114" s="361"/>
      <c r="AF114" s="361"/>
      <c r="AG114" s="361"/>
      <c r="AH114" s="361"/>
      <c r="AI114" s="361"/>
      <c r="AJ114" s="361"/>
      <c r="AK114" s="361"/>
      <c r="AL114" s="361"/>
      <c r="AM114" s="361"/>
      <c r="AN114" s="361"/>
      <c r="AO114" s="361"/>
      <c r="AP114" s="361"/>
      <c r="AQ114" s="361"/>
      <c r="AR114" s="361"/>
      <c r="AS114" s="361"/>
      <c r="AT114" s="72"/>
      <c r="AU114" s="72"/>
      <c r="AV114" s="361"/>
      <c r="AW114" s="361"/>
      <c r="AX114" s="361"/>
      <c r="AY114" s="361"/>
      <c r="AZ114" s="361"/>
      <c r="BA114" s="361"/>
      <c r="BB114" s="361"/>
      <c r="BC114" s="361"/>
      <c r="BD114" s="361"/>
      <c r="BE114" s="361"/>
      <c r="BF114" s="361"/>
      <c r="BG114" s="361"/>
      <c r="BH114" s="361"/>
      <c r="BI114" s="361"/>
      <c r="BJ114" s="361"/>
      <c r="BK114" s="361"/>
      <c r="BL114" s="361"/>
      <c r="BM114" s="361"/>
      <c r="BN114" s="361"/>
      <c r="BO114" s="361"/>
      <c r="BP114" s="361"/>
      <c r="BQ114" s="361"/>
      <c r="BR114" s="361"/>
      <c r="BS114" s="361"/>
      <c r="BT114" s="361"/>
      <c r="BU114" s="361"/>
      <c r="BV114" s="361"/>
      <c r="BW114" s="361"/>
      <c r="BX114" s="361"/>
      <c r="BY114" s="361"/>
      <c r="BZ114" s="361"/>
      <c r="CA114" s="361"/>
      <c r="CB114" s="361"/>
      <c r="CC114" s="361"/>
      <c r="CD114" s="361"/>
      <c r="CE114" s="361"/>
      <c r="CF114" s="361"/>
      <c r="CG114" s="361"/>
      <c r="CH114" s="361"/>
      <c r="CI114" s="361"/>
      <c r="CJ114" s="361"/>
      <c r="CK114" s="361"/>
      <c r="CL114" s="361"/>
      <c r="CM114" s="361"/>
    </row>
    <row r="115" spans="2:91" ht="5.0999999999999996" customHeight="1" x14ac:dyDescent="0.25">
      <c r="B115" s="361"/>
      <c r="C115" s="361"/>
      <c r="D115" s="361"/>
      <c r="E115" s="361"/>
      <c r="F115" s="361"/>
      <c r="G115" s="361"/>
      <c r="H115" s="361"/>
      <c r="I115" s="361"/>
      <c r="J115" s="361"/>
      <c r="K115" s="361"/>
      <c r="L115" s="361"/>
      <c r="M115" s="361"/>
      <c r="N115" s="361"/>
      <c r="O115" s="361"/>
      <c r="P115" s="361"/>
      <c r="Q115" s="361"/>
      <c r="R115" s="361"/>
      <c r="S115" s="361"/>
      <c r="T115" s="361"/>
      <c r="U115" s="361"/>
      <c r="V115" s="361"/>
      <c r="W115" s="361"/>
      <c r="X115" s="361"/>
      <c r="Y115" s="361"/>
      <c r="Z115" s="361"/>
      <c r="AA115" s="361"/>
      <c r="AB115" s="361"/>
      <c r="AC115" s="361"/>
      <c r="AD115" s="361"/>
      <c r="AE115" s="361"/>
      <c r="AF115" s="361"/>
      <c r="AG115" s="361"/>
      <c r="AH115" s="361"/>
      <c r="AI115" s="361"/>
      <c r="AJ115" s="361"/>
      <c r="AK115" s="361"/>
      <c r="AL115" s="361"/>
      <c r="AM115" s="361"/>
      <c r="AN115" s="361"/>
      <c r="AO115" s="361"/>
      <c r="AP115" s="361"/>
      <c r="AQ115" s="361"/>
      <c r="AR115" s="361"/>
      <c r="AS115" s="361"/>
      <c r="AT115" s="72"/>
      <c r="AU115" s="72"/>
      <c r="AV115" s="361"/>
      <c r="AW115" s="361"/>
      <c r="AX115" s="361"/>
      <c r="AY115" s="361"/>
      <c r="AZ115" s="361"/>
      <c r="BA115" s="361"/>
      <c r="BB115" s="361"/>
      <c r="BC115" s="361"/>
      <c r="BD115" s="361"/>
      <c r="BE115" s="361"/>
      <c r="BF115" s="361"/>
      <c r="BG115" s="361"/>
      <c r="BH115" s="361"/>
      <c r="BI115" s="361"/>
      <c r="BJ115" s="361"/>
      <c r="BK115" s="361"/>
      <c r="BL115" s="361"/>
      <c r="BM115" s="361"/>
      <c r="BN115" s="361"/>
      <c r="BO115" s="361"/>
      <c r="BP115" s="361"/>
      <c r="BQ115" s="361"/>
      <c r="BR115" s="361"/>
      <c r="BS115" s="361"/>
      <c r="BT115" s="361"/>
      <c r="BU115" s="361"/>
      <c r="BV115" s="361"/>
      <c r="BW115" s="361"/>
      <c r="BX115" s="361"/>
      <c r="BY115" s="361"/>
      <c r="BZ115" s="361"/>
      <c r="CA115" s="361"/>
      <c r="CB115" s="361"/>
      <c r="CC115" s="361"/>
      <c r="CD115" s="361"/>
      <c r="CE115" s="361"/>
      <c r="CF115" s="361"/>
      <c r="CG115" s="361"/>
      <c r="CH115" s="361"/>
      <c r="CI115" s="361"/>
      <c r="CJ115" s="361"/>
      <c r="CK115" s="361"/>
      <c r="CL115" s="361"/>
      <c r="CM115" s="361"/>
    </row>
    <row r="116" spans="2:91" ht="5.0999999999999996" customHeight="1" x14ac:dyDescent="0.25">
      <c r="B116" s="362"/>
      <c r="C116" s="362"/>
      <c r="D116" s="362"/>
      <c r="E116" s="362"/>
      <c r="F116" s="362"/>
      <c r="G116" s="362"/>
      <c r="H116" s="362"/>
      <c r="I116" s="362"/>
      <c r="J116" s="362"/>
      <c r="K116" s="362"/>
      <c r="L116" s="362"/>
      <c r="M116" s="362"/>
      <c r="N116" s="362"/>
      <c r="O116" s="362"/>
      <c r="P116" s="362"/>
      <c r="Q116" s="362"/>
      <c r="R116" s="362"/>
      <c r="S116" s="362"/>
      <c r="T116" s="362"/>
      <c r="U116" s="362"/>
      <c r="V116" s="362"/>
      <c r="W116" s="362"/>
      <c r="X116" s="362"/>
      <c r="Y116" s="362"/>
      <c r="Z116" s="362"/>
      <c r="AA116" s="362"/>
      <c r="AB116" s="362"/>
      <c r="AC116" s="362"/>
      <c r="AD116" s="362"/>
      <c r="AE116" s="362"/>
      <c r="AF116" s="362"/>
      <c r="AG116" s="362"/>
      <c r="AH116" s="362"/>
      <c r="AI116" s="362"/>
      <c r="AJ116" s="362"/>
      <c r="AK116" s="362"/>
      <c r="AL116" s="362"/>
      <c r="AM116" s="362"/>
      <c r="AN116" s="362"/>
      <c r="AO116" s="362"/>
      <c r="AP116" s="362"/>
      <c r="AQ116" s="362"/>
      <c r="AR116" s="362"/>
      <c r="AS116" s="362"/>
      <c r="AT116" s="72"/>
      <c r="AU116" s="72"/>
      <c r="AV116" s="362"/>
      <c r="AW116" s="362"/>
      <c r="AX116" s="362"/>
      <c r="AY116" s="362"/>
      <c r="AZ116" s="362"/>
      <c r="BA116" s="362"/>
      <c r="BB116" s="362"/>
      <c r="BC116" s="362"/>
      <c r="BD116" s="362"/>
      <c r="BE116" s="362"/>
      <c r="BF116" s="362"/>
      <c r="BG116" s="362"/>
      <c r="BH116" s="362"/>
      <c r="BI116" s="362"/>
      <c r="BJ116" s="362"/>
      <c r="BK116" s="362"/>
      <c r="BL116" s="362"/>
      <c r="BM116" s="362"/>
      <c r="BN116" s="362"/>
      <c r="BO116" s="362"/>
      <c r="BP116" s="362"/>
      <c r="BQ116" s="362"/>
      <c r="BR116" s="362"/>
      <c r="BS116" s="362"/>
      <c r="BT116" s="362"/>
      <c r="BU116" s="362"/>
      <c r="BV116" s="362"/>
      <c r="BW116" s="362"/>
      <c r="BX116" s="362"/>
      <c r="BY116" s="362"/>
      <c r="BZ116" s="362"/>
      <c r="CA116" s="362"/>
      <c r="CB116" s="362"/>
      <c r="CC116" s="362"/>
      <c r="CD116" s="362"/>
      <c r="CE116" s="362"/>
      <c r="CF116" s="362"/>
      <c r="CG116" s="362"/>
      <c r="CH116" s="362"/>
      <c r="CI116" s="362"/>
      <c r="CJ116" s="362"/>
      <c r="CK116" s="362"/>
      <c r="CL116" s="362"/>
      <c r="CM116" s="362"/>
    </row>
    <row r="117" spans="2:91" ht="5.0999999999999996" customHeight="1" x14ac:dyDescent="0.25">
      <c r="B117" s="334" t="s">
        <v>98</v>
      </c>
      <c r="C117" s="335"/>
      <c r="D117" s="335"/>
      <c r="E117" s="335"/>
      <c r="F117" s="335"/>
      <c r="G117" s="335"/>
      <c r="H117" s="335"/>
      <c r="I117" s="335"/>
      <c r="J117" s="335"/>
      <c r="K117" s="335"/>
      <c r="L117" s="335"/>
      <c r="M117" s="336"/>
      <c r="N117" s="352" t="str">
        <f>IF(入力用!$C$7="","",入力用!$C$7)</f>
        <v/>
      </c>
      <c r="O117" s="353"/>
      <c r="P117" s="353"/>
      <c r="Q117" s="353"/>
      <c r="R117" s="353"/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53"/>
      <c r="AD117" s="353"/>
      <c r="AE117" s="353"/>
      <c r="AF117" s="353"/>
      <c r="AG117" s="353"/>
      <c r="AH117" s="353"/>
      <c r="AI117" s="353"/>
      <c r="AJ117" s="353"/>
      <c r="AK117" s="353"/>
      <c r="AL117" s="353"/>
      <c r="AM117" s="353"/>
      <c r="AN117" s="353"/>
      <c r="AO117" s="353"/>
      <c r="AP117" s="353"/>
      <c r="AQ117" s="353"/>
      <c r="AR117" s="353"/>
      <c r="AS117" s="354"/>
      <c r="AT117" s="72"/>
      <c r="AU117" s="72"/>
      <c r="AV117" s="334" t="s">
        <v>98</v>
      </c>
      <c r="AW117" s="335"/>
      <c r="AX117" s="335"/>
      <c r="AY117" s="335"/>
      <c r="AZ117" s="335"/>
      <c r="BA117" s="335"/>
      <c r="BB117" s="335"/>
      <c r="BC117" s="335"/>
      <c r="BD117" s="335"/>
      <c r="BE117" s="335"/>
      <c r="BF117" s="335"/>
      <c r="BG117" s="336"/>
      <c r="BH117" s="352" t="str">
        <f>IF(入力用!$C$7="","",入力用!$C$7)</f>
        <v/>
      </c>
      <c r="BI117" s="353"/>
      <c r="BJ117" s="353"/>
      <c r="BK117" s="353"/>
      <c r="BL117" s="353"/>
      <c r="BM117" s="353"/>
      <c r="BN117" s="353"/>
      <c r="BO117" s="353"/>
      <c r="BP117" s="353"/>
      <c r="BQ117" s="353"/>
      <c r="BR117" s="353"/>
      <c r="BS117" s="353"/>
      <c r="BT117" s="353"/>
      <c r="BU117" s="353"/>
      <c r="BV117" s="353"/>
      <c r="BW117" s="353"/>
      <c r="BX117" s="353"/>
      <c r="BY117" s="353"/>
      <c r="BZ117" s="353"/>
      <c r="CA117" s="353"/>
      <c r="CB117" s="353"/>
      <c r="CC117" s="353"/>
      <c r="CD117" s="353"/>
      <c r="CE117" s="353"/>
      <c r="CF117" s="353"/>
      <c r="CG117" s="353"/>
      <c r="CH117" s="353"/>
      <c r="CI117" s="353"/>
      <c r="CJ117" s="353"/>
      <c r="CK117" s="353"/>
      <c r="CL117" s="353"/>
      <c r="CM117" s="354"/>
    </row>
    <row r="118" spans="2:91" ht="5.0999999999999996" customHeight="1" x14ac:dyDescent="0.25">
      <c r="B118" s="337"/>
      <c r="C118" s="338"/>
      <c r="D118" s="338"/>
      <c r="E118" s="338"/>
      <c r="F118" s="338"/>
      <c r="G118" s="338"/>
      <c r="H118" s="338"/>
      <c r="I118" s="338"/>
      <c r="J118" s="338"/>
      <c r="K118" s="338"/>
      <c r="L118" s="338"/>
      <c r="M118" s="339"/>
      <c r="N118" s="355"/>
      <c r="O118" s="356"/>
      <c r="P118" s="356"/>
      <c r="Q118" s="356"/>
      <c r="R118" s="356"/>
      <c r="S118" s="356"/>
      <c r="T118" s="356"/>
      <c r="U118" s="356"/>
      <c r="V118" s="356"/>
      <c r="W118" s="356"/>
      <c r="X118" s="356"/>
      <c r="Y118" s="356"/>
      <c r="Z118" s="356"/>
      <c r="AA118" s="356"/>
      <c r="AB118" s="356"/>
      <c r="AC118" s="356"/>
      <c r="AD118" s="356"/>
      <c r="AE118" s="356"/>
      <c r="AF118" s="356"/>
      <c r="AG118" s="356"/>
      <c r="AH118" s="356"/>
      <c r="AI118" s="356"/>
      <c r="AJ118" s="356"/>
      <c r="AK118" s="356"/>
      <c r="AL118" s="356"/>
      <c r="AM118" s="356"/>
      <c r="AN118" s="356"/>
      <c r="AO118" s="356"/>
      <c r="AP118" s="356"/>
      <c r="AQ118" s="356"/>
      <c r="AR118" s="356"/>
      <c r="AS118" s="357"/>
      <c r="AT118" s="72"/>
      <c r="AU118" s="72"/>
      <c r="AV118" s="337"/>
      <c r="AW118" s="338"/>
      <c r="AX118" s="338"/>
      <c r="AY118" s="338"/>
      <c r="AZ118" s="338"/>
      <c r="BA118" s="338"/>
      <c r="BB118" s="338"/>
      <c r="BC118" s="338"/>
      <c r="BD118" s="338"/>
      <c r="BE118" s="338"/>
      <c r="BF118" s="338"/>
      <c r="BG118" s="339"/>
      <c r="BH118" s="355"/>
      <c r="BI118" s="356"/>
      <c r="BJ118" s="356"/>
      <c r="BK118" s="356"/>
      <c r="BL118" s="356"/>
      <c r="BM118" s="356"/>
      <c r="BN118" s="356"/>
      <c r="BO118" s="356"/>
      <c r="BP118" s="356"/>
      <c r="BQ118" s="356"/>
      <c r="BR118" s="356"/>
      <c r="BS118" s="356"/>
      <c r="BT118" s="356"/>
      <c r="BU118" s="356"/>
      <c r="BV118" s="356"/>
      <c r="BW118" s="356"/>
      <c r="BX118" s="356"/>
      <c r="BY118" s="356"/>
      <c r="BZ118" s="356"/>
      <c r="CA118" s="356"/>
      <c r="CB118" s="356"/>
      <c r="CC118" s="356"/>
      <c r="CD118" s="356"/>
      <c r="CE118" s="356"/>
      <c r="CF118" s="356"/>
      <c r="CG118" s="356"/>
      <c r="CH118" s="356"/>
      <c r="CI118" s="356"/>
      <c r="CJ118" s="356"/>
      <c r="CK118" s="356"/>
      <c r="CL118" s="356"/>
      <c r="CM118" s="357"/>
    </row>
    <row r="119" spans="2:91" ht="5.0999999999999996" customHeight="1" x14ac:dyDescent="0.25">
      <c r="B119" s="337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9"/>
      <c r="N119" s="355"/>
      <c r="O119" s="356"/>
      <c r="P119" s="356"/>
      <c r="Q119" s="356"/>
      <c r="R119" s="356"/>
      <c r="S119" s="356"/>
      <c r="T119" s="356"/>
      <c r="U119" s="356"/>
      <c r="V119" s="356"/>
      <c r="W119" s="356"/>
      <c r="X119" s="356"/>
      <c r="Y119" s="356"/>
      <c r="Z119" s="356"/>
      <c r="AA119" s="356"/>
      <c r="AB119" s="356"/>
      <c r="AC119" s="356"/>
      <c r="AD119" s="356"/>
      <c r="AE119" s="356"/>
      <c r="AF119" s="356"/>
      <c r="AG119" s="356"/>
      <c r="AH119" s="356"/>
      <c r="AI119" s="356"/>
      <c r="AJ119" s="356"/>
      <c r="AK119" s="356"/>
      <c r="AL119" s="356"/>
      <c r="AM119" s="356"/>
      <c r="AN119" s="356"/>
      <c r="AO119" s="356"/>
      <c r="AP119" s="356"/>
      <c r="AQ119" s="356"/>
      <c r="AR119" s="356"/>
      <c r="AS119" s="357"/>
      <c r="AT119" s="72"/>
      <c r="AU119" s="72"/>
      <c r="AV119" s="337"/>
      <c r="AW119" s="338"/>
      <c r="AX119" s="338"/>
      <c r="AY119" s="338"/>
      <c r="AZ119" s="338"/>
      <c r="BA119" s="338"/>
      <c r="BB119" s="338"/>
      <c r="BC119" s="338"/>
      <c r="BD119" s="338"/>
      <c r="BE119" s="338"/>
      <c r="BF119" s="338"/>
      <c r="BG119" s="339"/>
      <c r="BH119" s="355"/>
      <c r="BI119" s="356"/>
      <c r="BJ119" s="356"/>
      <c r="BK119" s="356"/>
      <c r="BL119" s="356"/>
      <c r="BM119" s="356"/>
      <c r="BN119" s="356"/>
      <c r="BO119" s="356"/>
      <c r="BP119" s="356"/>
      <c r="BQ119" s="356"/>
      <c r="BR119" s="356"/>
      <c r="BS119" s="356"/>
      <c r="BT119" s="356"/>
      <c r="BU119" s="356"/>
      <c r="BV119" s="356"/>
      <c r="BW119" s="356"/>
      <c r="BX119" s="356"/>
      <c r="BY119" s="356"/>
      <c r="BZ119" s="356"/>
      <c r="CA119" s="356"/>
      <c r="CB119" s="356"/>
      <c r="CC119" s="356"/>
      <c r="CD119" s="356"/>
      <c r="CE119" s="356"/>
      <c r="CF119" s="356"/>
      <c r="CG119" s="356"/>
      <c r="CH119" s="356"/>
      <c r="CI119" s="356"/>
      <c r="CJ119" s="356"/>
      <c r="CK119" s="356"/>
      <c r="CL119" s="356"/>
      <c r="CM119" s="357"/>
    </row>
    <row r="120" spans="2:91" ht="5.0999999999999996" customHeight="1" x14ac:dyDescent="0.25">
      <c r="B120" s="337"/>
      <c r="C120" s="338"/>
      <c r="D120" s="338"/>
      <c r="E120" s="338"/>
      <c r="F120" s="338"/>
      <c r="G120" s="338"/>
      <c r="H120" s="338"/>
      <c r="I120" s="338"/>
      <c r="J120" s="338"/>
      <c r="K120" s="338"/>
      <c r="L120" s="338"/>
      <c r="M120" s="339"/>
      <c r="N120" s="355"/>
      <c r="O120" s="356"/>
      <c r="P120" s="356"/>
      <c r="Q120" s="356"/>
      <c r="R120" s="356"/>
      <c r="S120" s="356"/>
      <c r="T120" s="356"/>
      <c r="U120" s="356"/>
      <c r="V120" s="356"/>
      <c r="W120" s="356"/>
      <c r="X120" s="356"/>
      <c r="Y120" s="356"/>
      <c r="Z120" s="356"/>
      <c r="AA120" s="356"/>
      <c r="AB120" s="356"/>
      <c r="AC120" s="356"/>
      <c r="AD120" s="356"/>
      <c r="AE120" s="356"/>
      <c r="AF120" s="356"/>
      <c r="AG120" s="356"/>
      <c r="AH120" s="356"/>
      <c r="AI120" s="356"/>
      <c r="AJ120" s="356"/>
      <c r="AK120" s="356"/>
      <c r="AL120" s="356"/>
      <c r="AM120" s="356"/>
      <c r="AN120" s="356"/>
      <c r="AO120" s="356"/>
      <c r="AP120" s="356"/>
      <c r="AQ120" s="356"/>
      <c r="AR120" s="356"/>
      <c r="AS120" s="357"/>
      <c r="AT120" s="72"/>
      <c r="AU120" s="72"/>
      <c r="AV120" s="337"/>
      <c r="AW120" s="338"/>
      <c r="AX120" s="338"/>
      <c r="AY120" s="338"/>
      <c r="AZ120" s="338"/>
      <c r="BA120" s="338"/>
      <c r="BB120" s="338"/>
      <c r="BC120" s="338"/>
      <c r="BD120" s="338"/>
      <c r="BE120" s="338"/>
      <c r="BF120" s="338"/>
      <c r="BG120" s="339"/>
      <c r="BH120" s="355"/>
      <c r="BI120" s="356"/>
      <c r="BJ120" s="356"/>
      <c r="BK120" s="356"/>
      <c r="BL120" s="356"/>
      <c r="BM120" s="356"/>
      <c r="BN120" s="356"/>
      <c r="BO120" s="356"/>
      <c r="BP120" s="356"/>
      <c r="BQ120" s="356"/>
      <c r="BR120" s="356"/>
      <c r="BS120" s="356"/>
      <c r="BT120" s="356"/>
      <c r="BU120" s="356"/>
      <c r="BV120" s="356"/>
      <c r="BW120" s="356"/>
      <c r="BX120" s="356"/>
      <c r="BY120" s="356"/>
      <c r="BZ120" s="356"/>
      <c r="CA120" s="356"/>
      <c r="CB120" s="356"/>
      <c r="CC120" s="356"/>
      <c r="CD120" s="356"/>
      <c r="CE120" s="356"/>
      <c r="CF120" s="356"/>
      <c r="CG120" s="356"/>
      <c r="CH120" s="356"/>
      <c r="CI120" s="356"/>
      <c r="CJ120" s="356"/>
      <c r="CK120" s="356"/>
      <c r="CL120" s="356"/>
      <c r="CM120" s="357"/>
    </row>
    <row r="121" spans="2:91" ht="5.0999999999999996" customHeight="1" x14ac:dyDescent="0.25">
      <c r="B121" s="340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2"/>
      <c r="N121" s="358"/>
      <c r="O121" s="359"/>
      <c r="P121" s="359"/>
      <c r="Q121" s="359"/>
      <c r="R121" s="359"/>
      <c r="S121" s="359"/>
      <c r="T121" s="359"/>
      <c r="U121" s="359"/>
      <c r="V121" s="359"/>
      <c r="W121" s="359"/>
      <c r="X121" s="359"/>
      <c r="Y121" s="359"/>
      <c r="Z121" s="359"/>
      <c r="AA121" s="359"/>
      <c r="AB121" s="359"/>
      <c r="AC121" s="359"/>
      <c r="AD121" s="359"/>
      <c r="AE121" s="359"/>
      <c r="AF121" s="359"/>
      <c r="AG121" s="359"/>
      <c r="AH121" s="359"/>
      <c r="AI121" s="359"/>
      <c r="AJ121" s="359"/>
      <c r="AK121" s="359"/>
      <c r="AL121" s="359"/>
      <c r="AM121" s="359"/>
      <c r="AN121" s="359"/>
      <c r="AO121" s="359"/>
      <c r="AP121" s="359"/>
      <c r="AQ121" s="359"/>
      <c r="AR121" s="359"/>
      <c r="AS121" s="360"/>
      <c r="AT121" s="72"/>
      <c r="AU121" s="72"/>
      <c r="AV121" s="340"/>
      <c r="AW121" s="341"/>
      <c r="AX121" s="341"/>
      <c r="AY121" s="341"/>
      <c r="AZ121" s="341"/>
      <c r="BA121" s="341"/>
      <c r="BB121" s="341"/>
      <c r="BC121" s="341"/>
      <c r="BD121" s="341"/>
      <c r="BE121" s="341"/>
      <c r="BF121" s="341"/>
      <c r="BG121" s="342"/>
      <c r="BH121" s="358"/>
      <c r="BI121" s="359"/>
      <c r="BJ121" s="359"/>
      <c r="BK121" s="359"/>
      <c r="BL121" s="359"/>
      <c r="BM121" s="359"/>
      <c r="BN121" s="359"/>
      <c r="BO121" s="359"/>
      <c r="BP121" s="359"/>
      <c r="BQ121" s="359"/>
      <c r="BR121" s="359"/>
      <c r="BS121" s="359"/>
      <c r="BT121" s="359"/>
      <c r="BU121" s="359"/>
      <c r="BV121" s="359"/>
      <c r="BW121" s="359"/>
      <c r="BX121" s="359"/>
      <c r="BY121" s="359"/>
      <c r="BZ121" s="359"/>
      <c r="CA121" s="359"/>
      <c r="CB121" s="359"/>
      <c r="CC121" s="359"/>
      <c r="CD121" s="359"/>
      <c r="CE121" s="359"/>
      <c r="CF121" s="359"/>
      <c r="CG121" s="359"/>
      <c r="CH121" s="359"/>
      <c r="CI121" s="359"/>
      <c r="CJ121" s="359"/>
      <c r="CK121" s="359"/>
      <c r="CL121" s="359"/>
      <c r="CM121" s="360"/>
    </row>
    <row r="122" spans="2:91" ht="5.0999999999999996" customHeight="1" x14ac:dyDescent="0.25"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72"/>
      <c r="BY122" s="72"/>
      <c r="BZ122" s="72"/>
      <c r="CA122" s="72"/>
      <c r="CB122" s="72"/>
      <c r="CC122" s="72"/>
      <c r="CD122" s="72"/>
      <c r="CE122" s="72"/>
      <c r="CF122" s="72"/>
      <c r="CG122" s="72"/>
      <c r="CH122" s="72"/>
      <c r="CI122" s="72"/>
      <c r="CJ122" s="72"/>
      <c r="CK122" s="72"/>
      <c r="CL122" s="72"/>
      <c r="CM122" s="72"/>
    </row>
    <row r="123" spans="2:91" ht="5.0999999999999996" customHeight="1" x14ac:dyDescent="0.25">
      <c r="B123" s="332" t="s">
        <v>99</v>
      </c>
      <c r="C123" s="333"/>
      <c r="D123" s="333"/>
      <c r="E123" s="333"/>
      <c r="F123" s="333"/>
      <c r="G123" s="333"/>
      <c r="H123" s="333"/>
      <c r="I123" s="333"/>
      <c r="J123" s="333"/>
      <c r="K123" s="333"/>
      <c r="L123" s="333"/>
      <c r="M123" s="333"/>
      <c r="N123" s="333"/>
      <c r="O123" s="333"/>
      <c r="P123" s="333"/>
      <c r="Q123" s="333"/>
      <c r="R123" s="333"/>
      <c r="S123" s="333"/>
      <c r="T123" s="333"/>
      <c r="U123" s="333"/>
      <c r="V123" s="333"/>
      <c r="W123" s="333"/>
      <c r="X123" s="333"/>
      <c r="Y123" s="333"/>
      <c r="Z123" s="333"/>
      <c r="AA123" s="333"/>
      <c r="AB123" s="333"/>
      <c r="AC123" s="333"/>
      <c r="AD123" s="333"/>
      <c r="AE123" s="333"/>
      <c r="AF123" s="333"/>
      <c r="AG123" s="333"/>
      <c r="AH123" s="333"/>
      <c r="AI123" s="333"/>
      <c r="AJ123" s="333"/>
      <c r="AK123" s="333"/>
      <c r="AL123" s="333"/>
      <c r="AM123" s="333"/>
      <c r="AN123" s="333"/>
      <c r="AO123" s="333"/>
      <c r="AP123" s="333"/>
      <c r="AQ123" s="333"/>
      <c r="AR123" s="333"/>
      <c r="AS123" s="333"/>
      <c r="AT123" s="72"/>
      <c r="AU123" s="72"/>
      <c r="AV123" s="332" t="s">
        <v>99</v>
      </c>
      <c r="AW123" s="333"/>
      <c r="AX123" s="333"/>
      <c r="AY123" s="333"/>
      <c r="AZ123" s="333"/>
      <c r="BA123" s="333"/>
      <c r="BB123" s="333"/>
      <c r="BC123" s="333"/>
      <c r="BD123" s="333"/>
      <c r="BE123" s="333"/>
      <c r="BF123" s="333"/>
      <c r="BG123" s="333"/>
      <c r="BH123" s="333"/>
      <c r="BI123" s="333"/>
      <c r="BJ123" s="333"/>
      <c r="BK123" s="333"/>
      <c r="BL123" s="333"/>
      <c r="BM123" s="333"/>
      <c r="BN123" s="333"/>
      <c r="BO123" s="333"/>
      <c r="BP123" s="333"/>
      <c r="BQ123" s="333"/>
      <c r="BR123" s="333"/>
      <c r="BS123" s="333"/>
      <c r="BT123" s="333"/>
      <c r="BU123" s="333"/>
      <c r="BV123" s="333"/>
      <c r="BW123" s="333"/>
      <c r="BX123" s="333"/>
      <c r="BY123" s="333"/>
      <c r="BZ123" s="333"/>
      <c r="CA123" s="333"/>
      <c r="CB123" s="333"/>
      <c r="CC123" s="333"/>
      <c r="CD123" s="333"/>
      <c r="CE123" s="333"/>
      <c r="CF123" s="333"/>
      <c r="CG123" s="333"/>
      <c r="CH123" s="333"/>
      <c r="CI123" s="333"/>
      <c r="CJ123" s="333"/>
      <c r="CK123" s="333"/>
      <c r="CL123" s="333"/>
      <c r="CM123" s="333"/>
    </row>
    <row r="124" spans="2:91" ht="5.0999999999999996" customHeight="1" x14ac:dyDescent="0.25">
      <c r="B124" s="333"/>
      <c r="C124" s="333"/>
      <c r="D124" s="333"/>
      <c r="E124" s="333"/>
      <c r="F124" s="333"/>
      <c r="G124" s="333"/>
      <c r="H124" s="333"/>
      <c r="I124" s="333"/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3"/>
      <c r="X124" s="333"/>
      <c r="Y124" s="333"/>
      <c r="Z124" s="333"/>
      <c r="AA124" s="333"/>
      <c r="AB124" s="333"/>
      <c r="AC124" s="333"/>
      <c r="AD124" s="333"/>
      <c r="AE124" s="333"/>
      <c r="AF124" s="333"/>
      <c r="AG124" s="333"/>
      <c r="AH124" s="333"/>
      <c r="AI124" s="333"/>
      <c r="AJ124" s="333"/>
      <c r="AK124" s="333"/>
      <c r="AL124" s="333"/>
      <c r="AM124" s="333"/>
      <c r="AN124" s="333"/>
      <c r="AO124" s="333"/>
      <c r="AP124" s="333"/>
      <c r="AQ124" s="333"/>
      <c r="AR124" s="333"/>
      <c r="AS124" s="333"/>
      <c r="AT124" s="72"/>
      <c r="AU124" s="72"/>
      <c r="AV124" s="333"/>
      <c r="AW124" s="333"/>
      <c r="AX124" s="333"/>
      <c r="AY124" s="333"/>
      <c r="AZ124" s="333"/>
      <c r="BA124" s="333"/>
      <c r="BB124" s="333"/>
      <c r="BC124" s="333"/>
      <c r="BD124" s="333"/>
      <c r="BE124" s="333"/>
      <c r="BF124" s="333"/>
      <c r="BG124" s="333"/>
      <c r="BH124" s="333"/>
      <c r="BI124" s="333"/>
      <c r="BJ124" s="333"/>
      <c r="BK124" s="333"/>
      <c r="BL124" s="333"/>
      <c r="BM124" s="333"/>
      <c r="BN124" s="333"/>
      <c r="BO124" s="333"/>
      <c r="BP124" s="333"/>
      <c r="BQ124" s="333"/>
      <c r="BR124" s="333"/>
      <c r="BS124" s="333"/>
      <c r="BT124" s="333"/>
      <c r="BU124" s="333"/>
      <c r="BV124" s="333"/>
      <c r="BW124" s="333"/>
      <c r="BX124" s="333"/>
      <c r="BY124" s="333"/>
      <c r="BZ124" s="333"/>
      <c r="CA124" s="333"/>
      <c r="CB124" s="333"/>
      <c r="CC124" s="333"/>
      <c r="CD124" s="333"/>
      <c r="CE124" s="333"/>
      <c r="CF124" s="333"/>
      <c r="CG124" s="333"/>
      <c r="CH124" s="333"/>
      <c r="CI124" s="333"/>
      <c r="CJ124" s="333"/>
      <c r="CK124" s="333"/>
      <c r="CL124" s="333"/>
      <c r="CM124" s="333"/>
    </row>
    <row r="125" spans="2:91" ht="5.0999999999999996" customHeight="1" x14ac:dyDescent="0.25">
      <c r="B125" s="333"/>
      <c r="C125" s="333"/>
      <c r="D125" s="333"/>
      <c r="E125" s="333"/>
      <c r="F125" s="333"/>
      <c r="G125" s="333"/>
      <c r="H125" s="333"/>
      <c r="I125" s="333"/>
      <c r="J125" s="333"/>
      <c r="K125" s="333"/>
      <c r="L125" s="333"/>
      <c r="M125" s="333"/>
      <c r="N125" s="333"/>
      <c r="O125" s="333"/>
      <c r="P125" s="333"/>
      <c r="Q125" s="333"/>
      <c r="R125" s="333"/>
      <c r="S125" s="333"/>
      <c r="T125" s="333"/>
      <c r="U125" s="333"/>
      <c r="V125" s="333"/>
      <c r="W125" s="333"/>
      <c r="X125" s="333"/>
      <c r="Y125" s="333"/>
      <c r="Z125" s="333"/>
      <c r="AA125" s="333"/>
      <c r="AB125" s="333"/>
      <c r="AC125" s="333"/>
      <c r="AD125" s="333"/>
      <c r="AE125" s="333"/>
      <c r="AF125" s="333"/>
      <c r="AG125" s="333"/>
      <c r="AH125" s="333"/>
      <c r="AI125" s="333"/>
      <c r="AJ125" s="333"/>
      <c r="AK125" s="333"/>
      <c r="AL125" s="333"/>
      <c r="AM125" s="333"/>
      <c r="AN125" s="333"/>
      <c r="AO125" s="333"/>
      <c r="AP125" s="333"/>
      <c r="AQ125" s="333"/>
      <c r="AR125" s="333"/>
      <c r="AS125" s="333"/>
      <c r="AT125" s="72"/>
      <c r="AU125" s="72"/>
      <c r="AV125" s="333"/>
      <c r="AW125" s="333"/>
      <c r="AX125" s="333"/>
      <c r="AY125" s="333"/>
      <c r="AZ125" s="333"/>
      <c r="BA125" s="333"/>
      <c r="BB125" s="333"/>
      <c r="BC125" s="333"/>
      <c r="BD125" s="333"/>
      <c r="BE125" s="333"/>
      <c r="BF125" s="333"/>
      <c r="BG125" s="333"/>
      <c r="BH125" s="333"/>
      <c r="BI125" s="333"/>
      <c r="BJ125" s="333"/>
      <c r="BK125" s="333"/>
      <c r="BL125" s="333"/>
      <c r="BM125" s="333"/>
      <c r="BN125" s="333"/>
      <c r="BO125" s="333"/>
      <c r="BP125" s="333"/>
      <c r="BQ125" s="333"/>
      <c r="BR125" s="333"/>
      <c r="BS125" s="333"/>
      <c r="BT125" s="333"/>
      <c r="BU125" s="333"/>
      <c r="BV125" s="333"/>
      <c r="BW125" s="333"/>
      <c r="BX125" s="333"/>
      <c r="BY125" s="333"/>
      <c r="BZ125" s="333"/>
      <c r="CA125" s="333"/>
      <c r="CB125" s="333"/>
      <c r="CC125" s="333"/>
      <c r="CD125" s="333"/>
      <c r="CE125" s="333"/>
      <c r="CF125" s="333"/>
      <c r="CG125" s="333"/>
      <c r="CH125" s="333"/>
      <c r="CI125" s="333"/>
      <c r="CJ125" s="333"/>
      <c r="CK125" s="333"/>
      <c r="CL125" s="333"/>
      <c r="CM125" s="333"/>
    </row>
    <row r="126" spans="2:91" ht="5.0999999999999996" customHeight="1" x14ac:dyDescent="0.25">
      <c r="B126" s="333"/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3"/>
      <c r="U126" s="333"/>
      <c r="V126" s="333"/>
      <c r="W126" s="333"/>
      <c r="X126" s="333"/>
      <c r="Y126" s="333"/>
      <c r="Z126" s="333"/>
      <c r="AA126" s="333"/>
      <c r="AB126" s="333"/>
      <c r="AC126" s="333"/>
      <c r="AD126" s="333"/>
      <c r="AE126" s="333"/>
      <c r="AF126" s="333"/>
      <c r="AG126" s="333"/>
      <c r="AH126" s="333"/>
      <c r="AI126" s="333"/>
      <c r="AJ126" s="333"/>
      <c r="AK126" s="333"/>
      <c r="AL126" s="333"/>
      <c r="AM126" s="333"/>
      <c r="AN126" s="333"/>
      <c r="AO126" s="333"/>
      <c r="AP126" s="333"/>
      <c r="AQ126" s="333"/>
      <c r="AR126" s="333"/>
      <c r="AS126" s="333"/>
      <c r="AT126" s="72"/>
      <c r="AU126" s="72"/>
      <c r="AV126" s="333"/>
      <c r="AW126" s="333"/>
      <c r="AX126" s="333"/>
      <c r="AY126" s="333"/>
      <c r="AZ126" s="333"/>
      <c r="BA126" s="333"/>
      <c r="BB126" s="333"/>
      <c r="BC126" s="333"/>
      <c r="BD126" s="333"/>
      <c r="BE126" s="333"/>
      <c r="BF126" s="333"/>
      <c r="BG126" s="333"/>
      <c r="BH126" s="333"/>
      <c r="BI126" s="333"/>
      <c r="BJ126" s="333"/>
      <c r="BK126" s="333"/>
      <c r="BL126" s="333"/>
      <c r="BM126" s="333"/>
      <c r="BN126" s="333"/>
      <c r="BO126" s="333"/>
      <c r="BP126" s="333"/>
      <c r="BQ126" s="333"/>
      <c r="BR126" s="333"/>
      <c r="BS126" s="333"/>
      <c r="BT126" s="333"/>
      <c r="BU126" s="333"/>
      <c r="BV126" s="333"/>
      <c r="BW126" s="333"/>
      <c r="BX126" s="333"/>
      <c r="BY126" s="333"/>
      <c r="BZ126" s="333"/>
      <c r="CA126" s="333"/>
      <c r="CB126" s="333"/>
      <c r="CC126" s="333"/>
      <c r="CD126" s="333"/>
      <c r="CE126" s="333"/>
      <c r="CF126" s="333"/>
      <c r="CG126" s="333"/>
      <c r="CH126" s="333"/>
      <c r="CI126" s="333"/>
      <c r="CJ126" s="333"/>
      <c r="CK126" s="333"/>
      <c r="CL126" s="333"/>
      <c r="CM126" s="333"/>
    </row>
    <row r="127" spans="2:91" ht="5.0999999999999996" customHeight="1" x14ac:dyDescent="0.25">
      <c r="B127" s="332" t="s">
        <v>100</v>
      </c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2" t="s">
        <v>101</v>
      </c>
      <c r="Q127" s="333"/>
      <c r="R127" s="333"/>
      <c r="S127" s="333"/>
      <c r="T127" s="333"/>
      <c r="U127" s="333"/>
      <c r="V127" s="333"/>
      <c r="W127" s="333"/>
      <c r="X127" s="333"/>
      <c r="Y127" s="333"/>
      <c r="Z127" s="333"/>
      <c r="AA127" s="333"/>
      <c r="AB127" s="333"/>
      <c r="AC127" s="333"/>
      <c r="AD127" s="333"/>
      <c r="AE127" s="333"/>
      <c r="AF127" s="333"/>
      <c r="AG127" s="333"/>
      <c r="AH127" s="333"/>
      <c r="AI127" s="333"/>
      <c r="AJ127" s="333"/>
      <c r="AK127" s="333"/>
      <c r="AL127" s="333"/>
      <c r="AM127" s="333"/>
      <c r="AN127" s="333"/>
      <c r="AO127" s="333"/>
      <c r="AP127" s="333"/>
      <c r="AQ127" s="333"/>
      <c r="AR127" s="333"/>
      <c r="AS127" s="333"/>
      <c r="AT127" s="72"/>
      <c r="AU127" s="72"/>
      <c r="AV127" s="332" t="s">
        <v>100</v>
      </c>
      <c r="AW127" s="333"/>
      <c r="AX127" s="333"/>
      <c r="AY127" s="333"/>
      <c r="AZ127" s="333"/>
      <c r="BA127" s="333"/>
      <c r="BB127" s="333"/>
      <c r="BC127" s="333"/>
      <c r="BD127" s="333"/>
      <c r="BE127" s="333"/>
      <c r="BF127" s="333"/>
      <c r="BG127" s="333"/>
      <c r="BH127" s="333"/>
      <c r="BI127" s="333"/>
      <c r="BJ127" s="332" t="s">
        <v>101</v>
      </c>
      <c r="BK127" s="333"/>
      <c r="BL127" s="333"/>
      <c r="BM127" s="333"/>
      <c r="BN127" s="333"/>
      <c r="BO127" s="333"/>
      <c r="BP127" s="333"/>
      <c r="BQ127" s="333"/>
      <c r="BR127" s="333"/>
      <c r="BS127" s="333"/>
      <c r="BT127" s="333"/>
      <c r="BU127" s="333"/>
      <c r="BV127" s="333"/>
      <c r="BW127" s="333"/>
      <c r="BX127" s="333"/>
      <c r="BY127" s="333"/>
      <c r="BZ127" s="333"/>
      <c r="CA127" s="333"/>
      <c r="CB127" s="333"/>
      <c r="CC127" s="333"/>
      <c r="CD127" s="333"/>
      <c r="CE127" s="333"/>
      <c r="CF127" s="333"/>
      <c r="CG127" s="333"/>
      <c r="CH127" s="333"/>
      <c r="CI127" s="333"/>
      <c r="CJ127" s="333"/>
      <c r="CK127" s="333"/>
      <c r="CL127" s="333"/>
      <c r="CM127" s="333"/>
    </row>
    <row r="128" spans="2:91" ht="5.0999999999999996" customHeight="1" x14ac:dyDescent="0.25">
      <c r="B128" s="333"/>
      <c r="C128" s="333"/>
      <c r="D128" s="333"/>
      <c r="E128" s="333"/>
      <c r="F128" s="333"/>
      <c r="G128" s="333"/>
      <c r="H128" s="33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3"/>
      <c r="X128" s="333"/>
      <c r="Y128" s="333"/>
      <c r="Z128" s="333"/>
      <c r="AA128" s="333"/>
      <c r="AB128" s="333"/>
      <c r="AC128" s="333"/>
      <c r="AD128" s="333"/>
      <c r="AE128" s="333"/>
      <c r="AF128" s="333"/>
      <c r="AG128" s="333"/>
      <c r="AH128" s="333"/>
      <c r="AI128" s="333"/>
      <c r="AJ128" s="333"/>
      <c r="AK128" s="333"/>
      <c r="AL128" s="333"/>
      <c r="AM128" s="333"/>
      <c r="AN128" s="333"/>
      <c r="AO128" s="333"/>
      <c r="AP128" s="333"/>
      <c r="AQ128" s="333"/>
      <c r="AR128" s="333"/>
      <c r="AS128" s="333"/>
      <c r="AT128" s="72"/>
      <c r="AU128" s="72"/>
      <c r="AV128" s="333"/>
      <c r="AW128" s="333"/>
      <c r="AX128" s="333"/>
      <c r="AY128" s="333"/>
      <c r="AZ128" s="333"/>
      <c r="BA128" s="333"/>
      <c r="BB128" s="333"/>
      <c r="BC128" s="333"/>
      <c r="BD128" s="333"/>
      <c r="BE128" s="333"/>
      <c r="BF128" s="333"/>
      <c r="BG128" s="333"/>
      <c r="BH128" s="333"/>
      <c r="BI128" s="333"/>
      <c r="BJ128" s="333"/>
      <c r="BK128" s="333"/>
      <c r="BL128" s="333"/>
      <c r="BM128" s="333"/>
      <c r="BN128" s="333"/>
      <c r="BO128" s="333"/>
      <c r="BP128" s="333"/>
      <c r="BQ128" s="333"/>
      <c r="BR128" s="333"/>
      <c r="BS128" s="333"/>
      <c r="BT128" s="333"/>
      <c r="BU128" s="333"/>
      <c r="BV128" s="333"/>
      <c r="BW128" s="333"/>
      <c r="BX128" s="333"/>
      <c r="BY128" s="333"/>
      <c r="BZ128" s="333"/>
      <c r="CA128" s="333"/>
      <c r="CB128" s="333"/>
      <c r="CC128" s="333"/>
      <c r="CD128" s="333"/>
      <c r="CE128" s="333"/>
      <c r="CF128" s="333"/>
      <c r="CG128" s="333"/>
      <c r="CH128" s="333"/>
      <c r="CI128" s="333"/>
      <c r="CJ128" s="333"/>
      <c r="CK128" s="333"/>
      <c r="CL128" s="333"/>
      <c r="CM128" s="333"/>
    </row>
    <row r="129" spans="2:91" ht="5.0999999999999996" customHeight="1" x14ac:dyDescent="0.25"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333"/>
      <c r="N129" s="333"/>
      <c r="O129" s="333"/>
      <c r="P129" s="333"/>
      <c r="Q129" s="333"/>
      <c r="R129" s="333"/>
      <c r="S129" s="333"/>
      <c r="T129" s="333"/>
      <c r="U129" s="333"/>
      <c r="V129" s="333"/>
      <c r="W129" s="333"/>
      <c r="X129" s="333"/>
      <c r="Y129" s="333"/>
      <c r="Z129" s="333"/>
      <c r="AA129" s="333"/>
      <c r="AB129" s="333"/>
      <c r="AC129" s="333"/>
      <c r="AD129" s="333"/>
      <c r="AE129" s="333"/>
      <c r="AF129" s="333"/>
      <c r="AG129" s="333"/>
      <c r="AH129" s="333"/>
      <c r="AI129" s="333"/>
      <c r="AJ129" s="333"/>
      <c r="AK129" s="333"/>
      <c r="AL129" s="333"/>
      <c r="AM129" s="333"/>
      <c r="AN129" s="333"/>
      <c r="AO129" s="333"/>
      <c r="AP129" s="333"/>
      <c r="AQ129" s="333"/>
      <c r="AR129" s="333"/>
      <c r="AS129" s="333"/>
      <c r="AT129" s="72"/>
      <c r="AU129" s="72"/>
      <c r="AV129" s="333"/>
      <c r="AW129" s="333"/>
      <c r="AX129" s="333"/>
      <c r="AY129" s="333"/>
      <c r="AZ129" s="333"/>
      <c r="BA129" s="333"/>
      <c r="BB129" s="333"/>
      <c r="BC129" s="333"/>
      <c r="BD129" s="333"/>
      <c r="BE129" s="333"/>
      <c r="BF129" s="333"/>
      <c r="BG129" s="333"/>
      <c r="BH129" s="333"/>
      <c r="BI129" s="333"/>
      <c r="BJ129" s="333"/>
      <c r="BK129" s="333"/>
      <c r="BL129" s="333"/>
      <c r="BM129" s="333"/>
      <c r="BN129" s="333"/>
      <c r="BO129" s="333"/>
      <c r="BP129" s="333"/>
      <c r="BQ129" s="333"/>
      <c r="BR129" s="333"/>
      <c r="BS129" s="333"/>
      <c r="BT129" s="333"/>
      <c r="BU129" s="333"/>
      <c r="BV129" s="333"/>
      <c r="BW129" s="333"/>
      <c r="BX129" s="333"/>
      <c r="BY129" s="333"/>
      <c r="BZ129" s="333"/>
      <c r="CA129" s="333"/>
      <c r="CB129" s="333"/>
      <c r="CC129" s="333"/>
      <c r="CD129" s="333"/>
      <c r="CE129" s="333"/>
      <c r="CF129" s="333"/>
      <c r="CG129" s="333"/>
      <c r="CH129" s="333"/>
      <c r="CI129" s="333"/>
      <c r="CJ129" s="333"/>
      <c r="CK129" s="333"/>
      <c r="CL129" s="333"/>
      <c r="CM129" s="333"/>
    </row>
    <row r="130" spans="2:91" ht="5.0999999999999996" customHeight="1" x14ac:dyDescent="0.25">
      <c r="B130" s="333"/>
      <c r="C130" s="333"/>
      <c r="D130" s="333"/>
      <c r="E130" s="333"/>
      <c r="F130" s="333"/>
      <c r="G130" s="333"/>
      <c r="H130" s="333"/>
      <c r="I130" s="333"/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3"/>
      <c r="X130" s="333"/>
      <c r="Y130" s="333"/>
      <c r="Z130" s="333"/>
      <c r="AA130" s="333"/>
      <c r="AB130" s="333"/>
      <c r="AC130" s="333"/>
      <c r="AD130" s="333"/>
      <c r="AE130" s="333"/>
      <c r="AF130" s="333"/>
      <c r="AG130" s="333"/>
      <c r="AH130" s="333"/>
      <c r="AI130" s="333"/>
      <c r="AJ130" s="333"/>
      <c r="AK130" s="333"/>
      <c r="AL130" s="333"/>
      <c r="AM130" s="333"/>
      <c r="AN130" s="333"/>
      <c r="AO130" s="333"/>
      <c r="AP130" s="333"/>
      <c r="AQ130" s="333"/>
      <c r="AR130" s="333"/>
      <c r="AS130" s="333"/>
      <c r="AT130" s="72"/>
      <c r="AU130" s="72"/>
      <c r="AV130" s="333"/>
      <c r="AW130" s="333"/>
      <c r="AX130" s="333"/>
      <c r="AY130" s="333"/>
      <c r="AZ130" s="333"/>
      <c r="BA130" s="333"/>
      <c r="BB130" s="333"/>
      <c r="BC130" s="333"/>
      <c r="BD130" s="333"/>
      <c r="BE130" s="333"/>
      <c r="BF130" s="333"/>
      <c r="BG130" s="333"/>
      <c r="BH130" s="333"/>
      <c r="BI130" s="333"/>
      <c r="BJ130" s="333"/>
      <c r="BK130" s="333"/>
      <c r="BL130" s="333"/>
      <c r="BM130" s="333"/>
      <c r="BN130" s="333"/>
      <c r="BO130" s="333"/>
      <c r="BP130" s="333"/>
      <c r="BQ130" s="333"/>
      <c r="BR130" s="333"/>
      <c r="BS130" s="333"/>
      <c r="BT130" s="333"/>
      <c r="BU130" s="333"/>
      <c r="BV130" s="333"/>
      <c r="BW130" s="333"/>
      <c r="BX130" s="333"/>
      <c r="BY130" s="333"/>
      <c r="BZ130" s="333"/>
      <c r="CA130" s="333"/>
      <c r="CB130" s="333"/>
      <c r="CC130" s="333"/>
      <c r="CD130" s="333"/>
      <c r="CE130" s="333"/>
      <c r="CF130" s="333"/>
      <c r="CG130" s="333"/>
      <c r="CH130" s="333"/>
      <c r="CI130" s="333"/>
      <c r="CJ130" s="333"/>
      <c r="CK130" s="333"/>
      <c r="CL130" s="333"/>
      <c r="CM130" s="333"/>
    </row>
    <row r="131" spans="2:91" ht="5.0999999999999996" customHeight="1" x14ac:dyDescent="0.25">
      <c r="B131" s="333"/>
      <c r="C131" s="333"/>
      <c r="D131" s="333"/>
      <c r="E131" s="333"/>
      <c r="F131" s="333"/>
      <c r="G131" s="333"/>
      <c r="H131" s="333"/>
      <c r="I131" s="333"/>
      <c r="J131" s="333"/>
      <c r="K131" s="333"/>
      <c r="L131" s="333"/>
      <c r="M131" s="333"/>
      <c r="N131" s="333"/>
      <c r="O131" s="333"/>
      <c r="P131" s="333"/>
      <c r="Q131" s="333"/>
      <c r="R131" s="333"/>
      <c r="S131" s="333"/>
      <c r="T131" s="333"/>
      <c r="U131" s="333"/>
      <c r="V131" s="333"/>
      <c r="W131" s="333"/>
      <c r="X131" s="333"/>
      <c r="Y131" s="333"/>
      <c r="Z131" s="333"/>
      <c r="AA131" s="333"/>
      <c r="AB131" s="333"/>
      <c r="AC131" s="333"/>
      <c r="AD131" s="333"/>
      <c r="AE131" s="333"/>
      <c r="AF131" s="333"/>
      <c r="AG131" s="333"/>
      <c r="AH131" s="333"/>
      <c r="AI131" s="333"/>
      <c r="AJ131" s="333"/>
      <c r="AK131" s="333"/>
      <c r="AL131" s="333"/>
      <c r="AM131" s="333"/>
      <c r="AN131" s="333"/>
      <c r="AO131" s="333"/>
      <c r="AP131" s="333"/>
      <c r="AQ131" s="333"/>
      <c r="AR131" s="333"/>
      <c r="AS131" s="333"/>
      <c r="AT131" s="72"/>
      <c r="AU131" s="72"/>
      <c r="AV131" s="333"/>
      <c r="AW131" s="333"/>
      <c r="AX131" s="333"/>
      <c r="AY131" s="333"/>
      <c r="AZ131" s="333"/>
      <c r="BA131" s="333"/>
      <c r="BB131" s="333"/>
      <c r="BC131" s="333"/>
      <c r="BD131" s="333"/>
      <c r="BE131" s="333"/>
      <c r="BF131" s="333"/>
      <c r="BG131" s="333"/>
      <c r="BH131" s="333"/>
      <c r="BI131" s="333"/>
      <c r="BJ131" s="333"/>
      <c r="BK131" s="333"/>
      <c r="BL131" s="333"/>
      <c r="BM131" s="333"/>
      <c r="BN131" s="333"/>
      <c r="BO131" s="333"/>
      <c r="BP131" s="333"/>
      <c r="BQ131" s="333"/>
      <c r="BR131" s="333"/>
      <c r="BS131" s="333"/>
      <c r="BT131" s="333"/>
      <c r="BU131" s="333"/>
      <c r="BV131" s="333"/>
      <c r="BW131" s="333"/>
      <c r="BX131" s="333"/>
      <c r="BY131" s="333"/>
      <c r="BZ131" s="333"/>
      <c r="CA131" s="333"/>
      <c r="CB131" s="333"/>
      <c r="CC131" s="333"/>
      <c r="CD131" s="333"/>
      <c r="CE131" s="333"/>
      <c r="CF131" s="333"/>
      <c r="CG131" s="333"/>
      <c r="CH131" s="333"/>
      <c r="CI131" s="333"/>
      <c r="CJ131" s="333"/>
      <c r="CK131" s="333"/>
      <c r="CL131" s="333"/>
      <c r="CM131" s="333"/>
    </row>
    <row r="132" spans="2:91" ht="5.0999999999999996" customHeight="1" x14ac:dyDescent="0.25">
      <c r="B132" s="333"/>
      <c r="C132" s="333"/>
      <c r="D132" s="333"/>
      <c r="E132" s="333"/>
      <c r="F132" s="333"/>
      <c r="G132" s="333"/>
      <c r="H132" s="333"/>
      <c r="I132" s="333"/>
      <c r="J132" s="333"/>
      <c r="K132" s="333"/>
      <c r="L132" s="333"/>
      <c r="M132" s="333"/>
      <c r="N132" s="333"/>
      <c r="O132" s="333"/>
      <c r="P132" s="333"/>
      <c r="Q132" s="333"/>
      <c r="R132" s="333"/>
      <c r="S132" s="333"/>
      <c r="T132" s="333"/>
      <c r="U132" s="333"/>
      <c r="V132" s="333"/>
      <c r="W132" s="333"/>
      <c r="X132" s="333"/>
      <c r="Y132" s="333"/>
      <c r="Z132" s="333"/>
      <c r="AA132" s="333"/>
      <c r="AB132" s="333"/>
      <c r="AC132" s="333"/>
      <c r="AD132" s="333"/>
      <c r="AE132" s="333"/>
      <c r="AF132" s="333"/>
      <c r="AG132" s="333"/>
      <c r="AH132" s="333"/>
      <c r="AI132" s="333"/>
      <c r="AJ132" s="333"/>
      <c r="AK132" s="333"/>
      <c r="AL132" s="333"/>
      <c r="AM132" s="333"/>
      <c r="AN132" s="333"/>
      <c r="AO132" s="333"/>
      <c r="AP132" s="333"/>
      <c r="AQ132" s="333"/>
      <c r="AR132" s="333"/>
      <c r="AS132" s="333"/>
      <c r="AT132" s="72"/>
      <c r="AU132" s="72"/>
      <c r="AV132" s="333"/>
      <c r="AW132" s="333"/>
      <c r="AX132" s="333"/>
      <c r="AY132" s="333"/>
      <c r="AZ132" s="333"/>
      <c r="BA132" s="333"/>
      <c r="BB132" s="333"/>
      <c r="BC132" s="333"/>
      <c r="BD132" s="333"/>
      <c r="BE132" s="333"/>
      <c r="BF132" s="333"/>
      <c r="BG132" s="333"/>
      <c r="BH132" s="333"/>
      <c r="BI132" s="333"/>
      <c r="BJ132" s="333"/>
      <c r="BK132" s="333"/>
      <c r="BL132" s="333"/>
      <c r="BM132" s="333"/>
      <c r="BN132" s="333"/>
      <c r="BO132" s="333"/>
      <c r="BP132" s="333"/>
      <c r="BQ132" s="333"/>
      <c r="BR132" s="333"/>
      <c r="BS132" s="333"/>
      <c r="BT132" s="333"/>
      <c r="BU132" s="333"/>
      <c r="BV132" s="333"/>
      <c r="BW132" s="333"/>
      <c r="BX132" s="333"/>
      <c r="BY132" s="333"/>
      <c r="BZ132" s="333"/>
      <c r="CA132" s="333"/>
      <c r="CB132" s="333"/>
      <c r="CC132" s="333"/>
      <c r="CD132" s="333"/>
      <c r="CE132" s="333"/>
      <c r="CF132" s="333"/>
      <c r="CG132" s="333"/>
      <c r="CH132" s="333"/>
      <c r="CI132" s="333"/>
      <c r="CJ132" s="333"/>
      <c r="CK132" s="333"/>
      <c r="CL132" s="333"/>
      <c r="CM132" s="333"/>
    </row>
    <row r="133" spans="2:91" ht="5.0999999999999996" customHeight="1" x14ac:dyDescent="0.25">
      <c r="B133" s="333"/>
      <c r="C133" s="333"/>
      <c r="D133" s="333"/>
      <c r="E133" s="333"/>
      <c r="F133" s="333"/>
      <c r="G133" s="333"/>
      <c r="H133" s="333"/>
      <c r="I133" s="333"/>
      <c r="J133" s="333"/>
      <c r="K133" s="333"/>
      <c r="L133" s="333"/>
      <c r="M133" s="333"/>
      <c r="N133" s="333"/>
      <c r="O133" s="333"/>
      <c r="P133" s="333"/>
      <c r="Q133" s="333"/>
      <c r="R133" s="333"/>
      <c r="S133" s="333"/>
      <c r="T133" s="333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3"/>
      <c r="AO133" s="333"/>
      <c r="AP133" s="333"/>
      <c r="AQ133" s="333"/>
      <c r="AR133" s="333"/>
      <c r="AS133" s="333"/>
      <c r="AT133" s="72"/>
      <c r="AU133" s="72"/>
      <c r="AV133" s="333"/>
      <c r="AW133" s="333"/>
      <c r="AX133" s="333"/>
      <c r="AY133" s="333"/>
      <c r="AZ133" s="333"/>
      <c r="BA133" s="333"/>
      <c r="BB133" s="333"/>
      <c r="BC133" s="333"/>
      <c r="BD133" s="333"/>
      <c r="BE133" s="333"/>
      <c r="BF133" s="333"/>
      <c r="BG133" s="333"/>
      <c r="BH133" s="333"/>
      <c r="BI133" s="333"/>
      <c r="BJ133" s="333"/>
      <c r="BK133" s="333"/>
      <c r="BL133" s="333"/>
      <c r="BM133" s="333"/>
      <c r="BN133" s="333"/>
      <c r="BO133" s="333"/>
      <c r="BP133" s="333"/>
      <c r="BQ133" s="333"/>
      <c r="BR133" s="333"/>
      <c r="BS133" s="333"/>
      <c r="BT133" s="333"/>
      <c r="BU133" s="333"/>
      <c r="BV133" s="333"/>
      <c r="BW133" s="333"/>
      <c r="BX133" s="333"/>
      <c r="BY133" s="333"/>
      <c r="BZ133" s="333"/>
      <c r="CA133" s="333"/>
      <c r="CB133" s="333"/>
      <c r="CC133" s="333"/>
      <c r="CD133" s="333"/>
      <c r="CE133" s="333"/>
      <c r="CF133" s="333"/>
      <c r="CG133" s="333"/>
      <c r="CH133" s="333"/>
      <c r="CI133" s="333"/>
      <c r="CJ133" s="333"/>
      <c r="CK133" s="333"/>
      <c r="CL133" s="333"/>
      <c r="CM133" s="333"/>
    </row>
    <row r="134" spans="2:91" ht="5.0999999999999996" customHeight="1" x14ac:dyDescent="0.25">
      <c r="B134" s="333"/>
      <c r="C134" s="333"/>
      <c r="D134" s="333"/>
      <c r="E134" s="333"/>
      <c r="F134" s="333"/>
      <c r="G134" s="333"/>
      <c r="H134" s="333"/>
      <c r="I134" s="333"/>
      <c r="J134" s="333"/>
      <c r="K134" s="333"/>
      <c r="L134" s="333"/>
      <c r="M134" s="333"/>
      <c r="N134" s="333"/>
      <c r="O134" s="333"/>
      <c r="P134" s="333"/>
      <c r="Q134" s="333"/>
      <c r="R134" s="333"/>
      <c r="S134" s="333"/>
      <c r="T134" s="333"/>
      <c r="U134" s="333"/>
      <c r="V134" s="333"/>
      <c r="W134" s="333"/>
      <c r="X134" s="333"/>
      <c r="Y134" s="333"/>
      <c r="Z134" s="333"/>
      <c r="AA134" s="333"/>
      <c r="AB134" s="333"/>
      <c r="AC134" s="333"/>
      <c r="AD134" s="333"/>
      <c r="AE134" s="333"/>
      <c r="AF134" s="333"/>
      <c r="AG134" s="333"/>
      <c r="AH134" s="333"/>
      <c r="AI134" s="333"/>
      <c r="AJ134" s="333"/>
      <c r="AK134" s="333"/>
      <c r="AL134" s="333"/>
      <c r="AM134" s="333"/>
      <c r="AN134" s="333"/>
      <c r="AO134" s="333"/>
      <c r="AP134" s="333"/>
      <c r="AQ134" s="333"/>
      <c r="AR134" s="333"/>
      <c r="AS134" s="333"/>
      <c r="AT134" s="72"/>
      <c r="AU134" s="72"/>
      <c r="AV134" s="333"/>
      <c r="AW134" s="333"/>
      <c r="AX134" s="333"/>
      <c r="AY134" s="333"/>
      <c r="AZ134" s="333"/>
      <c r="BA134" s="333"/>
      <c r="BB134" s="333"/>
      <c r="BC134" s="333"/>
      <c r="BD134" s="333"/>
      <c r="BE134" s="333"/>
      <c r="BF134" s="333"/>
      <c r="BG134" s="333"/>
      <c r="BH134" s="333"/>
      <c r="BI134" s="333"/>
      <c r="BJ134" s="333"/>
      <c r="BK134" s="333"/>
      <c r="BL134" s="333"/>
      <c r="BM134" s="333"/>
      <c r="BN134" s="333"/>
      <c r="BO134" s="333"/>
      <c r="BP134" s="333"/>
      <c r="BQ134" s="333"/>
      <c r="BR134" s="333"/>
      <c r="BS134" s="333"/>
      <c r="BT134" s="333"/>
      <c r="BU134" s="333"/>
      <c r="BV134" s="333"/>
      <c r="BW134" s="333"/>
      <c r="BX134" s="333"/>
      <c r="BY134" s="333"/>
      <c r="BZ134" s="333"/>
      <c r="CA134" s="333"/>
      <c r="CB134" s="333"/>
      <c r="CC134" s="333"/>
      <c r="CD134" s="333"/>
      <c r="CE134" s="333"/>
      <c r="CF134" s="333"/>
      <c r="CG134" s="333"/>
      <c r="CH134" s="333"/>
      <c r="CI134" s="333"/>
      <c r="CJ134" s="333"/>
      <c r="CK134" s="333"/>
      <c r="CL134" s="333"/>
      <c r="CM134" s="333"/>
    </row>
    <row r="135" spans="2:91" ht="5.0999999999999996" customHeight="1" x14ac:dyDescent="0.25">
      <c r="B135" s="333"/>
      <c r="C135" s="333"/>
      <c r="D135" s="333"/>
      <c r="E135" s="333"/>
      <c r="F135" s="333"/>
      <c r="G135" s="333"/>
      <c r="H135" s="333"/>
      <c r="I135" s="333"/>
      <c r="J135" s="333"/>
      <c r="K135" s="333"/>
      <c r="L135" s="333"/>
      <c r="M135" s="333"/>
      <c r="N135" s="333"/>
      <c r="O135" s="333"/>
      <c r="P135" s="333"/>
      <c r="Q135" s="333"/>
      <c r="R135" s="333"/>
      <c r="S135" s="333"/>
      <c r="T135" s="333"/>
      <c r="U135" s="333"/>
      <c r="V135" s="333"/>
      <c r="W135" s="333"/>
      <c r="X135" s="333"/>
      <c r="Y135" s="333"/>
      <c r="Z135" s="333"/>
      <c r="AA135" s="333"/>
      <c r="AB135" s="333"/>
      <c r="AC135" s="333"/>
      <c r="AD135" s="333"/>
      <c r="AE135" s="333"/>
      <c r="AF135" s="333"/>
      <c r="AG135" s="333"/>
      <c r="AH135" s="333"/>
      <c r="AI135" s="333"/>
      <c r="AJ135" s="333"/>
      <c r="AK135" s="333"/>
      <c r="AL135" s="333"/>
      <c r="AM135" s="333"/>
      <c r="AN135" s="333"/>
      <c r="AO135" s="333"/>
      <c r="AP135" s="333"/>
      <c r="AQ135" s="333"/>
      <c r="AR135" s="333"/>
      <c r="AS135" s="333"/>
      <c r="AT135" s="72"/>
      <c r="AU135" s="72"/>
      <c r="AV135" s="333"/>
      <c r="AW135" s="333"/>
      <c r="AX135" s="333"/>
      <c r="AY135" s="333"/>
      <c r="AZ135" s="333"/>
      <c r="BA135" s="333"/>
      <c r="BB135" s="333"/>
      <c r="BC135" s="333"/>
      <c r="BD135" s="333"/>
      <c r="BE135" s="333"/>
      <c r="BF135" s="333"/>
      <c r="BG135" s="333"/>
      <c r="BH135" s="333"/>
      <c r="BI135" s="333"/>
      <c r="BJ135" s="333"/>
      <c r="BK135" s="333"/>
      <c r="BL135" s="333"/>
      <c r="BM135" s="333"/>
      <c r="BN135" s="333"/>
      <c r="BO135" s="333"/>
      <c r="BP135" s="333"/>
      <c r="BQ135" s="333"/>
      <c r="BR135" s="333"/>
      <c r="BS135" s="333"/>
      <c r="BT135" s="333"/>
      <c r="BU135" s="333"/>
      <c r="BV135" s="333"/>
      <c r="BW135" s="333"/>
      <c r="BX135" s="333"/>
      <c r="BY135" s="333"/>
      <c r="BZ135" s="333"/>
      <c r="CA135" s="333"/>
      <c r="CB135" s="333"/>
      <c r="CC135" s="333"/>
      <c r="CD135" s="333"/>
      <c r="CE135" s="333"/>
      <c r="CF135" s="333"/>
      <c r="CG135" s="333"/>
      <c r="CH135" s="333"/>
      <c r="CI135" s="333"/>
      <c r="CJ135" s="333"/>
      <c r="CK135" s="333"/>
      <c r="CL135" s="333"/>
      <c r="CM135" s="333"/>
    </row>
    <row r="136" spans="2:91" ht="5.0999999999999996" customHeight="1" x14ac:dyDescent="0.25">
      <c r="B136" s="333"/>
      <c r="C136" s="333"/>
      <c r="D136" s="333"/>
      <c r="E136" s="333"/>
      <c r="F136" s="333"/>
      <c r="G136" s="333"/>
      <c r="H136" s="333"/>
      <c r="I136" s="333"/>
      <c r="J136" s="333"/>
      <c r="K136" s="333"/>
      <c r="L136" s="333"/>
      <c r="M136" s="333"/>
      <c r="N136" s="333"/>
      <c r="O136" s="333"/>
      <c r="P136" s="333"/>
      <c r="Q136" s="333"/>
      <c r="R136" s="333"/>
      <c r="S136" s="333"/>
      <c r="T136" s="333"/>
      <c r="U136" s="333"/>
      <c r="V136" s="333"/>
      <c r="W136" s="333"/>
      <c r="X136" s="333"/>
      <c r="Y136" s="333"/>
      <c r="Z136" s="333"/>
      <c r="AA136" s="333"/>
      <c r="AB136" s="333"/>
      <c r="AC136" s="333"/>
      <c r="AD136" s="333"/>
      <c r="AE136" s="333"/>
      <c r="AF136" s="333"/>
      <c r="AG136" s="333"/>
      <c r="AH136" s="333"/>
      <c r="AI136" s="333"/>
      <c r="AJ136" s="333"/>
      <c r="AK136" s="333"/>
      <c r="AL136" s="333"/>
      <c r="AM136" s="333"/>
      <c r="AN136" s="333"/>
      <c r="AO136" s="333"/>
      <c r="AP136" s="333"/>
      <c r="AQ136" s="333"/>
      <c r="AR136" s="333"/>
      <c r="AS136" s="333"/>
      <c r="AT136" s="72"/>
      <c r="AU136" s="72"/>
      <c r="AV136" s="333"/>
      <c r="AW136" s="333"/>
      <c r="AX136" s="333"/>
      <c r="AY136" s="333"/>
      <c r="AZ136" s="333"/>
      <c r="BA136" s="333"/>
      <c r="BB136" s="333"/>
      <c r="BC136" s="333"/>
      <c r="BD136" s="333"/>
      <c r="BE136" s="333"/>
      <c r="BF136" s="333"/>
      <c r="BG136" s="333"/>
      <c r="BH136" s="333"/>
      <c r="BI136" s="333"/>
      <c r="BJ136" s="333"/>
      <c r="BK136" s="333"/>
      <c r="BL136" s="333"/>
      <c r="BM136" s="333"/>
      <c r="BN136" s="333"/>
      <c r="BO136" s="333"/>
      <c r="BP136" s="333"/>
      <c r="BQ136" s="333"/>
      <c r="BR136" s="333"/>
      <c r="BS136" s="333"/>
      <c r="BT136" s="333"/>
      <c r="BU136" s="333"/>
      <c r="BV136" s="333"/>
      <c r="BW136" s="333"/>
      <c r="BX136" s="333"/>
      <c r="BY136" s="333"/>
      <c r="BZ136" s="333"/>
      <c r="CA136" s="333"/>
      <c r="CB136" s="333"/>
      <c r="CC136" s="333"/>
      <c r="CD136" s="333"/>
      <c r="CE136" s="333"/>
      <c r="CF136" s="333"/>
      <c r="CG136" s="333"/>
      <c r="CH136" s="333"/>
      <c r="CI136" s="333"/>
      <c r="CJ136" s="333"/>
      <c r="CK136" s="333"/>
      <c r="CL136" s="333"/>
      <c r="CM136" s="333"/>
    </row>
    <row r="137" spans="2:91" ht="5.0999999999999996" customHeight="1" x14ac:dyDescent="0.25">
      <c r="B137" s="332" t="s">
        <v>102</v>
      </c>
      <c r="C137" s="333"/>
      <c r="D137" s="333"/>
      <c r="E137" s="333"/>
      <c r="F137" s="333"/>
      <c r="G137" s="333"/>
      <c r="H137" s="333"/>
      <c r="I137" s="333"/>
      <c r="J137" s="333"/>
      <c r="K137" s="333"/>
      <c r="L137" s="333"/>
      <c r="M137" s="333"/>
      <c r="N137" s="333"/>
      <c r="O137" s="333"/>
      <c r="P137" s="333"/>
      <c r="Q137" s="333"/>
      <c r="R137" s="333"/>
      <c r="S137" s="333"/>
      <c r="T137" s="333"/>
      <c r="U137" s="333"/>
      <c r="V137" s="333"/>
      <c r="W137" s="333"/>
      <c r="X137" s="333"/>
      <c r="Y137" s="333"/>
      <c r="Z137" s="333"/>
      <c r="AA137" s="333"/>
      <c r="AB137" s="333"/>
      <c r="AC137" s="333"/>
      <c r="AD137" s="333"/>
      <c r="AE137" s="333"/>
      <c r="AF137" s="333"/>
      <c r="AG137" s="333"/>
      <c r="AH137" s="333"/>
      <c r="AI137" s="333"/>
      <c r="AJ137" s="333"/>
      <c r="AK137" s="333"/>
      <c r="AL137" s="333"/>
      <c r="AM137" s="333"/>
      <c r="AN137" s="333"/>
      <c r="AO137" s="333"/>
      <c r="AP137" s="333"/>
      <c r="AQ137" s="333"/>
      <c r="AR137" s="333"/>
      <c r="AS137" s="333"/>
      <c r="AT137" s="72"/>
      <c r="AU137" s="72"/>
      <c r="AV137" s="332" t="s">
        <v>102</v>
      </c>
      <c r="AW137" s="333"/>
      <c r="AX137" s="333"/>
      <c r="AY137" s="333"/>
      <c r="AZ137" s="333"/>
      <c r="BA137" s="333"/>
      <c r="BB137" s="333"/>
      <c r="BC137" s="333"/>
      <c r="BD137" s="333"/>
      <c r="BE137" s="333"/>
      <c r="BF137" s="333"/>
      <c r="BG137" s="333"/>
      <c r="BH137" s="333"/>
      <c r="BI137" s="333"/>
      <c r="BJ137" s="333"/>
      <c r="BK137" s="333"/>
      <c r="BL137" s="333"/>
      <c r="BM137" s="333"/>
      <c r="BN137" s="333"/>
      <c r="BO137" s="333"/>
      <c r="BP137" s="333"/>
      <c r="BQ137" s="333"/>
      <c r="BR137" s="333"/>
      <c r="BS137" s="333"/>
      <c r="BT137" s="333"/>
      <c r="BU137" s="333"/>
      <c r="BV137" s="333"/>
      <c r="BW137" s="333"/>
      <c r="BX137" s="333"/>
      <c r="BY137" s="333"/>
      <c r="BZ137" s="333"/>
      <c r="CA137" s="333"/>
      <c r="CB137" s="333"/>
      <c r="CC137" s="333"/>
      <c r="CD137" s="333"/>
      <c r="CE137" s="333"/>
      <c r="CF137" s="333"/>
      <c r="CG137" s="333"/>
      <c r="CH137" s="333"/>
      <c r="CI137" s="333"/>
      <c r="CJ137" s="333"/>
      <c r="CK137" s="333"/>
      <c r="CL137" s="333"/>
      <c r="CM137" s="333"/>
    </row>
    <row r="138" spans="2:91" ht="5.0999999999999996" customHeight="1" x14ac:dyDescent="0.25">
      <c r="B138" s="333"/>
      <c r="C138" s="333"/>
      <c r="D138" s="333"/>
      <c r="E138" s="333"/>
      <c r="F138" s="333"/>
      <c r="G138" s="333"/>
      <c r="H138" s="333"/>
      <c r="I138" s="333"/>
      <c r="J138" s="333"/>
      <c r="K138" s="333"/>
      <c r="L138" s="333"/>
      <c r="M138" s="333"/>
      <c r="N138" s="333"/>
      <c r="O138" s="333"/>
      <c r="P138" s="333"/>
      <c r="Q138" s="333"/>
      <c r="R138" s="333"/>
      <c r="S138" s="333"/>
      <c r="T138" s="333"/>
      <c r="U138" s="333"/>
      <c r="V138" s="333"/>
      <c r="W138" s="333"/>
      <c r="X138" s="333"/>
      <c r="Y138" s="333"/>
      <c r="Z138" s="333"/>
      <c r="AA138" s="333"/>
      <c r="AB138" s="333"/>
      <c r="AC138" s="333"/>
      <c r="AD138" s="333"/>
      <c r="AE138" s="333"/>
      <c r="AF138" s="333"/>
      <c r="AG138" s="333"/>
      <c r="AH138" s="333"/>
      <c r="AI138" s="333"/>
      <c r="AJ138" s="333"/>
      <c r="AK138" s="333"/>
      <c r="AL138" s="333"/>
      <c r="AM138" s="333"/>
      <c r="AN138" s="333"/>
      <c r="AO138" s="333"/>
      <c r="AP138" s="333"/>
      <c r="AQ138" s="333"/>
      <c r="AR138" s="333"/>
      <c r="AS138" s="333"/>
      <c r="AT138" s="72"/>
      <c r="AU138" s="72"/>
      <c r="AV138" s="333"/>
      <c r="AW138" s="333"/>
      <c r="AX138" s="333"/>
      <c r="AY138" s="333"/>
      <c r="AZ138" s="333"/>
      <c r="BA138" s="333"/>
      <c r="BB138" s="333"/>
      <c r="BC138" s="333"/>
      <c r="BD138" s="333"/>
      <c r="BE138" s="333"/>
      <c r="BF138" s="333"/>
      <c r="BG138" s="333"/>
      <c r="BH138" s="333"/>
      <c r="BI138" s="333"/>
      <c r="BJ138" s="333"/>
      <c r="BK138" s="333"/>
      <c r="BL138" s="333"/>
      <c r="BM138" s="333"/>
      <c r="BN138" s="333"/>
      <c r="BO138" s="333"/>
      <c r="BP138" s="333"/>
      <c r="BQ138" s="333"/>
      <c r="BR138" s="333"/>
      <c r="BS138" s="333"/>
      <c r="BT138" s="333"/>
      <c r="BU138" s="333"/>
      <c r="BV138" s="333"/>
      <c r="BW138" s="333"/>
      <c r="BX138" s="333"/>
      <c r="BY138" s="333"/>
      <c r="BZ138" s="333"/>
      <c r="CA138" s="333"/>
      <c r="CB138" s="333"/>
      <c r="CC138" s="333"/>
      <c r="CD138" s="333"/>
      <c r="CE138" s="333"/>
      <c r="CF138" s="333"/>
      <c r="CG138" s="333"/>
      <c r="CH138" s="333"/>
      <c r="CI138" s="333"/>
      <c r="CJ138" s="333"/>
      <c r="CK138" s="333"/>
      <c r="CL138" s="333"/>
      <c r="CM138" s="333"/>
    </row>
    <row r="139" spans="2:91" ht="5.0999999999999996" customHeight="1" x14ac:dyDescent="0.25">
      <c r="B139" s="333"/>
      <c r="C139" s="333"/>
      <c r="D139" s="333"/>
      <c r="E139" s="333"/>
      <c r="F139" s="333"/>
      <c r="G139" s="333"/>
      <c r="H139" s="333"/>
      <c r="I139" s="333"/>
      <c r="J139" s="333"/>
      <c r="K139" s="333"/>
      <c r="L139" s="333"/>
      <c r="M139" s="333"/>
      <c r="N139" s="333"/>
      <c r="O139" s="333"/>
      <c r="P139" s="333"/>
      <c r="Q139" s="333"/>
      <c r="R139" s="333"/>
      <c r="S139" s="333"/>
      <c r="T139" s="333"/>
      <c r="U139" s="333"/>
      <c r="V139" s="333"/>
      <c r="W139" s="333"/>
      <c r="X139" s="333"/>
      <c r="Y139" s="333"/>
      <c r="Z139" s="333"/>
      <c r="AA139" s="333"/>
      <c r="AB139" s="333"/>
      <c r="AC139" s="333"/>
      <c r="AD139" s="333"/>
      <c r="AE139" s="333"/>
      <c r="AF139" s="333"/>
      <c r="AG139" s="333"/>
      <c r="AH139" s="333"/>
      <c r="AI139" s="333"/>
      <c r="AJ139" s="333"/>
      <c r="AK139" s="333"/>
      <c r="AL139" s="333"/>
      <c r="AM139" s="333"/>
      <c r="AN139" s="333"/>
      <c r="AO139" s="333"/>
      <c r="AP139" s="333"/>
      <c r="AQ139" s="333"/>
      <c r="AR139" s="333"/>
      <c r="AS139" s="333"/>
      <c r="AT139" s="72"/>
      <c r="AU139" s="72"/>
      <c r="AV139" s="333"/>
      <c r="AW139" s="333"/>
      <c r="AX139" s="333"/>
      <c r="AY139" s="333"/>
      <c r="AZ139" s="333"/>
      <c r="BA139" s="333"/>
      <c r="BB139" s="333"/>
      <c r="BC139" s="333"/>
      <c r="BD139" s="333"/>
      <c r="BE139" s="333"/>
      <c r="BF139" s="333"/>
      <c r="BG139" s="333"/>
      <c r="BH139" s="333"/>
      <c r="BI139" s="333"/>
      <c r="BJ139" s="333"/>
      <c r="BK139" s="333"/>
      <c r="BL139" s="333"/>
      <c r="BM139" s="333"/>
      <c r="BN139" s="333"/>
      <c r="BO139" s="333"/>
      <c r="BP139" s="333"/>
      <c r="BQ139" s="333"/>
      <c r="BR139" s="333"/>
      <c r="BS139" s="333"/>
      <c r="BT139" s="333"/>
      <c r="BU139" s="333"/>
      <c r="BV139" s="333"/>
      <c r="BW139" s="333"/>
      <c r="BX139" s="333"/>
      <c r="BY139" s="333"/>
      <c r="BZ139" s="333"/>
      <c r="CA139" s="333"/>
      <c r="CB139" s="333"/>
      <c r="CC139" s="333"/>
      <c r="CD139" s="333"/>
      <c r="CE139" s="333"/>
      <c r="CF139" s="333"/>
      <c r="CG139" s="333"/>
      <c r="CH139" s="333"/>
      <c r="CI139" s="333"/>
      <c r="CJ139" s="333"/>
      <c r="CK139" s="333"/>
      <c r="CL139" s="333"/>
      <c r="CM139" s="333"/>
    </row>
    <row r="140" spans="2:91" ht="5.0999999999999996" customHeight="1" x14ac:dyDescent="0.25">
      <c r="B140" s="333"/>
      <c r="C140" s="333"/>
      <c r="D140" s="333"/>
      <c r="E140" s="333"/>
      <c r="F140" s="333"/>
      <c r="G140" s="333"/>
      <c r="H140" s="333"/>
      <c r="I140" s="333"/>
      <c r="J140" s="333"/>
      <c r="K140" s="333"/>
      <c r="L140" s="333"/>
      <c r="M140" s="333"/>
      <c r="N140" s="333"/>
      <c r="O140" s="333"/>
      <c r="P140" s="333"/>
      <c r="Q140" s="333"/>
      <c r="R140" s="333"/>
      <c r="S140" s="333"/>
      <c r="T140" s="333"/>
      <c r="U140" s="333"/>
      <c r="V140" s="333"/>
      <c r="W140" s="333"/>
      <c r="X140" s="333"/>
      <c r="Y140" s="333"/>
      <c r="Z140" s="333"/>
      <c r="AA140" s="333"/>
      <c r="AB140" s="333"/>
      <c r="AC140" s="333"/>
      <c r="AD140" s="333"/>
      <c r="AE140" s="333"/>
      <c r="AF140" s="333"/>
      <c r="AG140" s="333"/>
      <c r="AH140" s="333"/>
      <c r="AI140" s="333"/>
      <c r="AJ140" s="333"/>
      <c r="AK140" s="333"/>
      <c r="AL140" s="333"/>
      <c r="AM140" s="333"/>
      <c r="AN140" s="333"/>
      <c r="AO140" s="333"/>
      <c r="AP140" s="333"/>
      <c r="AQ140" s="333"/>
      <c r="AR140" s="333"/>
      <c r="AS140" s="333"/>
      <c r="AT140" s="72"/>
      <c r="AU140" s="72"/>
      <c r="AV140" s="333"/>
      <c r="AW140" s="333"/>
      <c r="AX140" s="333"/>
      <c r="AY140" s="333"/>
      <c r="AZ140" s="333"/>
      <c r="BA140" s="333"/>
      <c r="BB140" s="333"/>
      <c r="BC140" s="333"/>
      <c r="BD140" s="333"/>
      <c r="BE140" s="333"/>
      <c r="BF140" s="333"/>
      <c r="BG140" s="333"/>
      <c r="BH140" s="333"/>
      <c r="BI140" s="333"/>
      <c r="BJ140" s="333"/>
      <c r="BK140" s="333"/>
      <c r="BL140" s="333"/>
      <c r="BM140" s="333"/>
      <c r="BN140" s="333"/>
      <c r="BO140" s="333"/>
      <c r="BP140" s="333"/>
      <c r="BQ140" s="333"/>
      <c r="BR140" s="333"/>
      <c r="BS140" s="333"/>
      <c r="BT140" s="333"/>
      <c r="BU140" s="333"/>
      <c r="BV140" s="333"/>
      <c r="BW140" s="333"/>
      <c r="BX140" s="333"/>
      <c r="BY140" s="333"/>
      <c r="BZ140" s="333"/>
      <c r="CA140" s="333"/>
      <c r="CB140" s="333"/>
      <c r="CC140" s="333"/>
      <c r="CD140" s="333"/>
      <c r="CE140" s="333"/>
      <c r="CF140" s="333"/>
      <c r="CG140" s="333"/>
      <c r="CH140" s="333"/>
      <c r="CI140" s="333"/>
      <c r="CJ140" s="333"/>
      <c r="CK140" s="333"/>
      <c r="CL140" s="333"/>
      <c r="CM140" s="333"/>
    </row>
    <row r="141" spans="2:91" ht="5.0999999999999996" customHeight="1" x14ac:dyDescent="0.25">
      <c r="B141" s="332" t="s">
        <v>100</v>
      </c>
      <c r="C141" s="333"/>
      <c r="D141" s="333"/>
      <c r="E141" s="333"/>
      <c r="F141" s="333"/>
      <c r="G141" s="333"/>
      <c r="H141" s="333"/>
      <c r="I141" s="333"/>
      <c r="J141" s="333"/>
      <c r="K141" s="333"/>
      <c r="L141" s="333"/>
      <c r="M141" s="333"/>
      <c r="N141" s="333"/>
      <c r="O141" s="333"/>
      <c r="P141" s="332" t="s">
        <v>101</v>
      </c>
      <c r="Q141" s="333"/>
      <c r="R141" s="333"/>
      <c r="S141" s="333"/>
      <c r="T141" s="333"/>
      <c r="U141" s="333"/>
      <c r="V141" s="333"/>
      <c r="W141" s="333"/>
      <c r="X141" s="333"/>
      <c r="Y141" s="333"/>
      <c r="Z141" s="333"/>
      <c r="AA141" s="333"/>
      <c r="AB141" s="333"/>
      <c r="AC141" s="333"/>
      <c r="AD141" s="333"/>
      <c r="AE141" s="333"/>
      <c r="AF141" s="333"/>
      <c r="AG141" s="333"/>
      <c r="AH141" s="333"/>
      <c r="AI141" s="333"/>
      <c r="AJ141" s="333"/>
      <c r="AK141" s="333"/>
      <c r="AL141" s="333"/>
      <c r="AM141" s="333"/>
      <c r="AN141" s="333"/>
      <c r="AO141" s="333"/>
      <c r="AP141" s="333"/>
      <c r="AQ141" s="333"/>
      <c r="AR141" s="333"/>
      <c r="AS141" s="333"/>
      <c r="AT141" s="72"/>
      <c r="AU141" s="72"/>
      <c r="AV141" s="332" t="s">
        <v>100</v>
      </c>
      <c r="AW141" s="333"/>
      <c r="AX141" s="333"/>
      <c r="AY141" s="333"/>
      <c r="AZ141" s="333"/>
      <c r="BA141" s="333"/>
      <c r="BB141" s="333"/>
      <c r="BC141" s="333"/>
      <c r="BD141" s="333"/>
      <c r="BE141" s="333"/>
      <c r="BF141" s="333"/>
      <c r="BG141" s="333"/>
      <c r="BH141" s="333"/>
      <c r="BI141" s="333"/>
      <c r="BJ141" s="332" t="s">
        <v>101</v>
      </c>
      <c r="BK141" s="333"/>
      <c r="BL141" s="333"/>
      <c r="BM141" s="333"/>
      <c r="BN141" s="333"/>
      <c r="BO141" s="333"/>
      <c r="BP141" s="333"/>
      <c r="BQ141" s="333"/>
      <c r="BR141" s="333"/>
      <c r="BS141" s="333"/>
      <c r="BT141" s="333"/>
      <c r="BU141" s="333"/>
      <c r="BV141" s="333"/>
      <c r="BW141" s="333"/>
      <c r="BX141" s="333"/>
      <c r="BY141" s="333"/>
      <c r="BZ141" s="333"/>
      <c r="CA141" s="333"/>
      <c r="CB141" s="333"/>
      <c r="CC141" s="333"/>
      <c r="CD141" s="333"/>
      <c r="CE141" s="333"/>
      <c r="CF141" s="333"/>
      <c r="CG141" s="333"/>
      <c r="CH141" s="333"/>
      <c r="CI141" s="333"/>
      <c r="CJ141" s="333"/>
      <c r="CK141" s="333"/>
      <c r="CL141" s="333"/>
      <c r="CM141" s="333"/>
    </row>
    <row r="142" spans="2:91" ht="5.0999999999999996" customHeight="1" x14ac:dyDescent="0.25">
      <c r="B142" s="333"/>
      <c r="C142" s="333"/>
      <c r="D142" s="333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  <c r="W142" s="333"/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3"/>
      <c r="AI142" s="333"/>
      <c r="AJ142" s="333"/>
      <c r="AK142" s="333"/>
      <c r="AL142" s="333"/>
      <c r="AM142" s="333"/>
      <c r="AN142" s="333"/>
      <c r="AO142" s="333"/>
      <c r="AP142" s="333"/>
      <c r="AQ142" s="333"/>
      <c r="AR142" s="333"/>
      <c r="AS142" s="333"/>
      <c r="AT142" s="72"/>
      <c r="AU142" s="72"/>
      <c r="AV142" s="333"/>
      <c r="AW142" s="333"/>
      <c r="AX142" s="333"/>
      <c r="AY142" s="333"/>
      <c r="AZ142" s="333"/>
      <c r="BA142" s="333"/>
      <c r="BB142" s="333"/>
      <c r="BC142" s="333"/>
      <c r="BD142" s="333"/>
      <c r="BE142" s="333"/>
      <c r="BF142" s="333"/>
      <c r="BG142" s="333"/>
      <c r="BH142" s="333"/>
      <c r="BI142" s="333"/>
      <c r="BJ142" s="333"/>
      <c r="BK142" s="333"/>
      <c r="BL142" s="333"/>
      <c r="BM142" s="333"/>
      <c r="BN142" s="333"/>
      <c r="BO142" s="333"/>
      <c r="BP142" s="333"/>
      <c r="BQ142" s="333"/>
      <c r="BR142" s="333"/>
      <c r="BS142" s="333"/>
      <c r="BT142" s="333"/>
      <c r="BU142" s="333"/>
      <c r="BV142" s="333"/>
      <c r="BW142" s="333"/>
      <c r="BX142" s="333"/>
      <c r="BY142" s="333"/>
      <c r="BZ142" s="333"/>
      <c r="CA142" s="333"/>
      <c r="CB142" s="333"/>
      <c r="CC142" s="333"/>
      <c r="CD142" s="333"/>
      <c r="CE142" s="333"/>
      <c r="CF142" s="333"/>
      <c r="CG142" s="333"/>
      <c r="CH142" s="333"/>
      <c r="CI142" s="333"/>
      <c r="CJ142" s="333"/>
      <c r="CK142" s="333"/>
      <c r="CL142" s="333"/>
      <c r="CM142" s="333"/>
    </row>
    <row r="143" spans="2:91" ht="5.0999999999999996" customHeight="1" x14ac:dyDescent="0.25">
      <c r="B143" s="333"/>
      <c r="C143" s="333"/>
      <c r="D143" s="333"/>
      <c r="E143" s="333"/>
      <c r="F143" s="333"/>
      <c r="G143" s="333"/>
      <c r="H143" s="333"/>
      <c r="I143" s="333"/>
      <c r="J143" s="333"/>
      <c r="K143" s="333"/>
      <c r="L143" s="333"/>
      <c r="M143" s="333"/>
      <c r="N143" s="333"/>
      <c r="O143" s="333"/>
      <c r="P143" s="333"/>
      <c r="Q143" s="333"/>
      <c r="R143" s="333"/>
      <c r="S143" s="333"/>
      <c r="T143" s="333"/>
      <c r="U143" s="333"/>
      <c r="V143" s="333"/>
      <c r="W143" s="333"/>
      <c r="X143" s="333"/>
      <c r="Y143" s="333"/>
      <c r="Z143" s="333"/>
      <c r="AA143" s="333"/>
      <c r="AB143" s="333"/>
      <c r="AC143" s="333"/>
      <c r="AD143" s="333"/>
      <c r="AE143" s="333"/>
      <c r="AF143" s="333"/>
      <c r="AG143" s="333"/>
      <c r="AH143" s="333"/>
      <c r="AI143" s="333"/>
      <c r="AJ143" s="333"/>
      <c r="AK143" s="333"/>
      <c r="AL143" s="333"/>
      <c r="AM143" s="333"/>
      <c r="AN143" s="333"/>
      <c r="AO143" s="333"/>
      <c r="AP143" s="333"/>
      <c r="AQ143" s="333"/>
      <c r="AR143" s="333"/>
      <c r="AS143" s="333"/>
      <c r="AT143" s="72"/>
      <c r="AU143" s="72"/>
      <c r="AV143" s="333"/>
      <c r="AW143" s="333"/>
      <c r="AX143" s="333"/>
      <c r="AY143" s="333"/>
      <c r="AZ143" s="333"/>
      <c r="BA143" s="333"/>
      <c r="BB143" s="333"/>
      <c r="BC143" s="333"/>
      <c r="BD143" s="333"/>
      <c r="BE143" s="333"/>
      <c r="BF143" s="333"/>
      <c r="BG143" s="333"/>
      <c r="BH143" s="333"/>
      <c r="BI143" s="333"/>
      <c r="BJ143" s="333"/>
      <c r="BK143" s="333"/>
      <c r="BL143" s="333"/>
      <c r="BM143" s="333"/>
      <c r="BN143" s="333"/>
      <c r="BO143" s="333"/>
      <c r="BP143" s="333"/>
      <c r="BQ143" s="333"/>
      <c r="BR143" s="333"/>
      <c r="BS143" s="333"/>
      <c r="BT143" s="333"/>
      <c r="BU143" s="333"/>
      <c r="BV143" s="333"/>
      <c r="BW143" s="333"/>
      <c r="BX143" s="333"/>
      <c r="BY143" s="333"/>
      <c r="BZ143" s="333"/>
      <c r="CA143" s="333"/>
      <c r="CB143" s="333"/>
      <c r="CC143" s="333"/>
      <c r="CD143" s="333"/>
      <c r="CE143" s="333"/>
      <c r="CF143" s="333"/>
      <c r="CG143" s="333"/>
      <c r="CH143" s="333"/>
      <c r="CI143" s="333"/>
      <c r="CJ143" s="333"/>
      <c r="CK143" s="333"/>
      <c r="CL143" s="333"/>
      <c r="CM143" s="333"/>
    </row>
    <row r="144" spans="2:91" ht="5.0999999999999996" customHeight="1" x14ac:dyDescent="0.25">
      <c r="B144" s="333"/>
      <c r="C144" s="333"/>
      <c r="D144" s="333"/>
      <c r="E144" s="333"/>
      <c r="F144" s="333"/>
      <c r="G144" s="333"/>
      <c r="H144" s="333"/>
      <c r="I144" s="333"/>
      <c r="J144" s="333"/>
      <c r="K144" s="333"/>
      <c r="L144" s="333"/>
      <c r="M144" s="333"/>
      <c r="N144" s="333"/>
      <c r="O144" s="333"/>
      <c r="P144" s="333"/>
      <c r="Q144" s="333"/>
      <c r="R144" s="333"/>
      <c r="S144" s="333"/>
      <c r="T144" s="333"/>
      <c r="U144" s="333"/>
      <c r="V144" s="333"/>
      <c r="W144" s="333"/>
      <c r="X144" s="333"/>
      <c r="Y144" s="333"/>
      <c r="Z144" s="333"/>
      <c r="AA144" s="333"/>
      <c r="AB144" s="333"/>
      <c r="AC144" s="333"/>
      <c r="AD144" s="333"/>
      <c r="AE144" s="333"/>
      <c r="AF144" s="333"/>
      <c r="AG144" s="333"/>
      <c r="AH144" s="333"/>
      <c r="AI144" s="333"/>
      <c r="AJ144" s="333"/>
      <c r="AK144" s="333"/>
      <c r="AL144" s="333"/>
      <c r="AM144" s="333"/>
      <c r="AN144" s="333"/>
      <c r="AO144" s="333"/>
      <c r="AP144" s="333"/>
      <c r="AQ144" s="333"/>
      <c r="AR144" s="333"/>
      <c r="AS144" s="333"/>
      <c r="AT144" s="72"/>
      <c r="AU144" s="72"/>
      <c r="AV144" s="333"/>
      <c r="AW144" s="333"/>
      <c r="AX144" s="333"/>
      <c r="AY144" s="333"/>
      <c r="AZ144" s="333"/>
      <c r="BA144" s="333"/>
      <c r="BB144" s="333"/>
      <c r="BC144" s="333"/>
      <c r="BD144" s="333"/>
      <c r="BE144" s="333"/>
      <c r="BF144" s="333"/>
      <c r="BG144" s="333"/>
      <c r="BH144" s="333"/>
      <c r="BI144" s="333"/>
      <c r="BJ144" s="333"/>
      <c r="BK144" s="333"/>
      <c r="BL144" s="333"/>
      <c r="BM144" s="333"/>
      <c r="BN144" s="333"/>
      <c r="BO144" s="333"/>
      <c r="BP144" s="333"/>
      <c r="BQ144" s="333"/>
      <c r="BR144" s="333"/>
      <c r="BS144" s="333"/>
      <c r="BT144" s="333"/>
      <c r="BU144" s="333"/>
      <c r="BV144" s="333"/>
      <c r="BW144" s="333"/>
      <c r="BX144" s="333"/>
      <c r="BY144" s="333"/>
      <c r="BZ144" s="333"/>
      <c r="CA144" s="333"/>
      <c r="CB144" s="333"/>
      <c r="CC144" s="333"/>
      <c r="CD144" s="333"/>
      <c r="CE144" s="333"/>
      <c r="CF144" s="333"/>
      <c r="CG144" s="333"/>
      <c r="CH144" s="333"/>
      <c r="CI144" s="333"/>
      <c r="CJ144" s="333"/>
      <c r="CK144" s="333"/>
      <c r="CL144" s="333"/>
      <c r="CM144" s="333"/>
    </row>
    <row r="145" spans="2:91" ht="5.0999999999999996" customHeight="1" x14ac:dyDescent="0.25">
      <c r="B145" s="333"/>
      <c r="C145" s="333"/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333"/>
      <c r="P145" s="333"/>
      <c r="Q145" s="333"/>
      <c r="R145" s="333"/>
      <c r="S145" s="333"/>
      <c r="T145" s="333"/>
      <c r="U145" s="333"/>
      <c r="V145" s="333"/>
      <c r="W145" s="333"/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333"/>
      <c r="AJ145" s="333"/>
      <c r="AK145" s="333"/>
      <c r="AL145" s="333"/>
      <c r="AM145" s="333"/>
      <c r="AN145" s="333"/>
      <c r="AO145" s="333"/>
      <c r="AP145" s="333"/>
      <c r="AQ145" s="333"/>
      <c r="AR145" s="333"/>
      <c r="AS145" s="333"/>
      <c r="AT145" s="72"/>
      <c r="AU145" s="72"/>
      <c r="AV145" s="333"/>
      <c r="AW145" s="333"/>
      <c r="AX145" s="333"/>
      <c r="AY145" s="333"/>
      <c r="AZ145" s="333"/>
      <c r="BA145" s="333"/>
      <c r="BB145" s="333"/>
      <c r="BC145" s="333"/>
      <c r="BD145" s="333"/>
      <c r="BE145" s="333"/>
      <c r="BF145" s="333"/>
      <c r="BG145" s="333"/>
      <c r="BH145" s="333"/>
      <c r="BI145" s="333"/>
      <c r="BJ145" s="333"/>
      <c r="BK145" s="333"/>
      <c r="BL145" s="333"/>
      <c r="BM145" s="333"/>
      <c r="BN145" s="333"/>
      <c r="BO145" s="333"/>
      <c r="BP145" s="333"/>
      <c r="BQ145" s="333"/>
      <c r="BR145" s="333"/>
      <c r="BS145" s="333"/>
      <c r="BT145" s="333"/>
      <c r="BU145" s="333"/>
      <c r="BV145" s="333"/>
      <c r="BW145" s="333"/>
      <c r="BX145" s="333"/>
      <c r="BY145" s="333"/>
      <c r="BZ145" s="333"/>
      <c r="CA145" s="333"/>
      <c r="CB145" s="333"/>
      <c r="CC145" s="333"/>
      <c r="CD145" s="333"/>
      <c r="CE145" s="333"/>
      <c r="CF145" s="333"/>
      <c r="CG145" s="333"/>
      <c r="CH145" s="333"/>
      <c r="CI145" s="333"/>
      <c r="CJ145" s="333"/>
      <c r="CK145" s="333"/>
      <c r="CL145" s="333"/>
      <c r="CM145" s="333"/>
    </row>
    <row r="146" spans="2:91" ht="5.0999999999999996" customHeight="1" x14ac:dyDescent="0.25">
      <c r="B146" s="333"/>
      <c r="C146" s="333"/>
      <c r="D146" s="333"/>
      <c r="E146" s="333"/>
      <c r="F146" s="333"/>
      <c r="G146" s="333"/>
      <c r="H146" s="333"/>
      <c r="I146" s="333"/>
      <c r="J146" s="333"/>
      <c r="K146" s="333"/>
      <c r="L146" s="333"/>
      <c r="M146" s="333"/>
      <c r="N146" s="333"/>
      <c r="O146" s="333"/>
      <c r="P146" s="333"/>
      <c r="Q146" s="333"/>
      <c r="R146" s="333"/>
      <c r="S146" s="333"/>
      <c r="T146" s="333"/>
      <c r="U146" s="333"/>
      <c r="V146" s="333"/>
      <c r="W146" s="333"/>
      <c r="X146" s="333"/>
      <c r="Y146" s="333"/>
      <c r="Z146" s="333"/>
      <c r="AA146" s="333"/>
      <c r="AB146" s="333"/>
      <c r="AC146" s="333"/>
      <c r="AD146" s="333"/>
      <c r="AE146" s="333"/>
      <c r="AF146" s="333"/>
      <c r="AG146" s="333"/>
      <c r="AH146" s="333"/>
      <c r="AI146" s="333"/>
      <c r="AJ146" s="333"/>
      <c r="AK146" s="333"/>
      <c r="AL146" s="333"/>
      <c r="AM146" s="333"/>
      <c r="AN146" s="333"/>
      <c r="AO146" s="333"/>
      <c r="AP146" s="333"/>
      <c r="AQ146" s="333"/>
      <c r="AR146" s="333"/>
      <c r="AS146" s="333"/>
      <c r="AT146" s="72"/>
      <c r="AU146" s="72"/>
      <c r="AV146" s="333"/>
      <c r="AW146" s="333"/>
      <c r="AX146" s="333"/>
      <c r="AY146" s="333"/>
      <c r="AZ146" s="333"/>
      <c r="BA146" s="333"/>
      <c r="BB146" s="333"/>
      <c r="BC146" s="333"/>
      <c r="BD146" s="333"/>
      <c r="BE146" s="333"/>
      <c r="BF146" s="333"/>
      <c r="BG146" s="333"/>
      <c r="BH146" s="333"/>
      <c r="BI146" s="333"/>
      <c r="BJ146" s="333"/>
      <c r="BK146" s="333"/>
      <c r="BL146" s="333"/>
      <c r="BM146" s="333"/>
      <c r="BN146" s="333"/>
      <c r="BO146" s="333"/>
      <c r="BP146" s="333"/>
      <c r="BQ146" s="333"/>
      <c r="BR146" s="333"/>
      <c r="BS146" s="333"/>
      <c r="BT146" s="333"/>
      <c r="BU146" s="333"/>
      <c r="BV146" s="333"/>
      <c r="BW146" s="333"/>
      <c r="BX146" s="333"/>
      <c r="BY146" s="333"/>
      <c r="BZ146" s="333"/>
      <c r="CA146" s="333"/>
      <c r="CB146" s="333"/>
      <c r="CC146" s="333"/>
      <c r="CD146" s="333"/>
      <c r="CE146" s="333"/>
      <c r="CF146" s="333"/>
      <c r="CG146" s="333"/>
      <c r="CH146" s="333"/>
      <c r="CI146" s="333"/>
      <c r="CJ146" s="333"/>
      <c r="CK146" s="333"/>
      <c r="CL146" s="333"/>
      <c r="CM146" s="333"/>
    </row>
    <row r="147" spans="2:91" ht="5.0999999999999996" customHeight="1" x14ac:dyDescent="0.25">
      <c r="B147" s="333"/>
      <c r="C147" s="333"/>
      <c r="D147" s="333"/>
      <c r="E147" s="333"/>
      <c r="F147" s="333"/>
      <c r="G147" s="333"/>
      <c r="H147" s="333"/>
      <c r="I147" s="333"/>
      <c r="J147" s="333"/>
      <c r="K147" s="333"/>
      <c r="L147" s="333"/>
      <c r="M147" s="333"/>
      <c r="N147" s="333"/>
      <c r="O147" s="333"/>
      <c r="P147" s="333"/>
      <c r="Q147" s="333"/>
      <c r="R147" s="333"/>
      <c r="S147" s="333"/>
      <c r="T147" s="333"/>
      <c r="U147" s="333"/>
      <c r="V147" s="333"/>
      <c r="W147" s="333"/>
      <c r="X147" s="333"/>
      <c r="Y147" s="333"/>
      <c r="Z147" s="333"/>
      <c r="AA147" s="333"/>
      <c r="AB147" s="333"/>
      <c r="AC147" s="333"/>
      <c r="AD147" s="333"/>
      <c r="AE147" s="333"/>
      <c r="AF147" s="333"/>
      <c r="AG147" s="333"/>
      <c r="AH147" s="333"/>
      <c r="AI147" s="333"/>
      <c r="AJ147" s="333"/>
      <c r="AK147" s="333"/>
      <c r="AL147" s="333"/>
      <c r="AM147" s="333"/>
      <c r="AN147" s="333"/>
      <c r="AO147" s="333"/>
      <c r="AP147" s="333"/>
      <c r="AQ147" s="333"/>
      <c r="AR147" s="333"/>
      <c r="AS147" s="333"/>
      <c r="AT147" s="72"/>
      <c r="AU147" s="72"/>
      <c r="AV147" s="333"/>
      <c r="AW147" s="333"/>
      <c r="AX147" s="333"/>
      <c r="AY147" s="333"/>
      <c r="AZ147" s="333"/>
      <c r="BA147" s="333"/>
      <c r="BB147" s="333"/>
      <c r="BC147" s="333"/>
      <c r="BD147" s="333"/>
      <c r="BE147" s="333"/>
      <c r="BF147" s="333"/>
      <c r="BG147" s="333"/>
      <c r="BH147" s="333"/>
      <c r="BI147" s="333"/>
      <c r="BJ147" s="333"/>
      <c r="BK147" s="333"/>
      <c r="BL147" s="333"/>
      <c r="BM147" s="333"/>
      <c r="BN147" s="333"/>
      <c r="BO147" s="333"/>
      <c r="BP147" s="333"/>
      <c r="BQ147" s="333"/>
      <c r="BR147" s="333"/>
      <c r="BS147" s="333"/>
      <c r="BT147" s="333"/>
      <c r="BU147" s="333"/>
      <c r="BV147" s="333"/>
      <c r="BW147" s="333"/>
      <c r="BX147" s="333"/>
      <c r="BY147" s="333"/>
      <c r="BZ147" s="333"/>
      <c r="CA147" s="333"/>
      <c r="CB147" s="333"/>
      <c r="CC147" s="333"/>
      <c r="CD147" s="333"/>
      <c r="CE147" s="333"/>
      <c r="CF147" s="333"/>
      <c r="CG147" s="333"/>
      <c r="CH147" s="333"/>
      <c r="CI147" s="333"/>
      <c r="CJ147" s="333"/>
      <c r="CK147" s="333"/>
      <c r="CL147" s="333"/>
      <c r="CM147" s="333"/>
    </row>
    <row r="148" spans="2:91" ht="5.0999999999999996" customHeight="1" x14ac:dyDescent="0.25">
      <c r="B148" s="333"/>
      <c r="C148" s="333"/>
      <c r="D148" s="333"/>
      <c r="E148" s="333"/>
      <c r="F148" s="333"/>
      <c r="G148" s="333"/>
      <c r="H148" s="333"/>
      <c r="I148" s="333"/>
      <c r="J148" s="333"/>
      <c r="K148" s="333"/>
      <c r="L148" s="333"/>
      <c r="M148" s="333"/>
      <c r="N148" s="333"/>
      <c r="O148" s="333"/>
      <c r="P148" s="333"/>
      <c r="Q148" s="333"/>
      <c r="R148" s="333"/>
      <c r="S148" s="333"/>
      <c r="T148" s="333"/>
      <c r="U148" s="333"/>
      <c r="V148" s="333"/>
      <c r="W148" s="333"/>
      <c r="X148" s="333"/>
      <c r="Y148" s="333"/>
      <c r="Z148" s="333"/>
      <c r="AA148" s="333"/>
      <c r="AB148" s="333"/>
      <c r="AC148" s="333"/>
      <c r="AD148" s="333"/>
      <c r="AE148" s="333"/>
      <c r="AF148" s="333"/>
      <c r="AG148" s="333"/>
      <c r="AH148" s="333"/>
      <c r="AI148" s="333"/>
      <c r="AJ148" s="333"/>
      <c r="AK148" s="333"/>
      <c r="AL148" s="333"/>
      <c r="AM148" s="333"/>
      <c r="AN148" s="333"/>
      <c r="AO148" s="333"/>
      <c r="AP148" s="333"/>
      <c r="AQ148" s="333"/>
      <c r="AR148" s="333"/>
      <c r="AS148" s="333"/>
      <c r="AT148" s="72"/>
      <c r="AU148" s="72"/>
      <c r="AV148" s="333"/>
      <c r="AW148" s="333"/>
      <c r="AX148" s="333"/>
      <c r="AY148" s="333"/>
      <c r="AZ148" s="333"/>
      <c r="BA148" s="333"/>
      <c r="BB148" s="333"/>
      <c r="BC148" s="333"/>
      <c r="BD148" s="333"/>
      <c r="BE148" s="333"/>
      <c r="BF148" s="333"/>
      <c r="BG148" s="333"/>
      <c r="BH148" s="333"/>
      <c r="BI148" s="333"/>
      <c r="BJ148" s="333"/>
      <c r="BK148" s="333"/>
      <c r="BL148" s="333"/>
      <c r="BM148" s="333"/>
      <c r="BN148" s="333"/>
      <c r="BO148" s="333"/>
      <c r="BP148" s="333"/>
      <c r="BQ148" s="333"/>
      <c r="BR148" s="333"/>
      <c r="BS148" s="333"/>
      <c r="BT148" s="333"/>
      <c r="BU148" s="333"/>
      <c r="BV148" s="333"/>
      <c r="BW148" s="333"/>
      <c r="BX148" s="333"/>
      <c r="BY148" s="333"/>
      <c r="BZ148" s="333"/>
      <c r="CA148" s="333"/>
      <c r="CB148" s="333"/>
      <c r="CC148" s="333"/>
      <c r="CD148" s="333"/>
      <c r="CE148" s="333"/>
      <c r="CF148" s="333"/>
      <c r="CG148" s="333"/>
      <c r="CH148" s="333"/>
      <c r="CI148" s="333"/>
      <c r="CJ148" s="333"/>
      <c r="CK148" s="333"/>
      <c r="CL148" s="333"/>
      <c r="CM148" s="333"/>
    </row>
    <row r="149" spans="2:91" ht="5.0999999999999996" customHeight="1" x14ac:dyDescent="0.25">
      <c r="B149" s="333"/>
      <c r="C149" s="333"/>
      <c r="D149" s="333"/>
      <c r="E149" s="333"/>
      <c r="F149" s="333"/>
      <c r="G149" s="333"/>
      <c r="H149" s="333"/>
      <c r="I149" s="333"/>
      <c r="J149" s="333"/>
      <c r="K149" s="333"/>
      <c r="L149" s="333"/>
      <c r="M149" s="333"/>
      <c r="N149" s="333"/>
      <c r="O149" s="333"/>
      <c r="P149" s="333"/>
      <c r="Q149" s="333"/>
      <c r="R149" s="333"/>
      <c r="S149" s="333"/>
      <c r="T149" s="333"/>
      <c r="U149" s="333"/>
      <c r="V149" s="333"/>
      <c r="W149" s="333"/>
      <c r="X149" s="333"/>
      <c r="Y149" s="333"/>
      <c r="Z149" s="333"/>
      <c r="AA149" s="333"/>
      <c r="AB149" s="333"/>
      <c r="AC149" s="333"/>
      <c r="AD149" s="333"/>
      <c r="AE149" s="333"/>
      <c r="AF149" s="333"/>
      <c r="AG149" s="333"/>
      <c r="AH149" s="333"/>
      <c r="AI149" s="333"/>
      <c r="AJ149" s="333"/>
      <c r="AK149" s="333"/>
      <c r="AL149" s="333"/>
      <c r="AM149" s="333"/>
      <c r="AN149" s="333"/>
      <c r="AO149" s="333"/>
      <c r="AP149" s="333"/>
      <c r="AQ149" s="333"/>
      <c r="AR149" s="333"/>
      <c r="AS149" s="333"/>
      <c r="AT149" s="72"/>
      <c r="AU149" s="72"/>
      <c r="AV149" s="333"/>
      <c r="AW149" s="333"/>
      <c r="AX149" s="333"/>
      <c r="AY149" s="333"/>
      <c r="AZ149" s="333"/>
      <c r="BA149" s="333"/>
      <c r="BB149" s="333"/>
      <c r="BC149" s="333"/>
      <c r="BD149" s="333"/>
      <c r="BE149" s="333"/>
      <c r="BF149" s="333"/>
      <c r="BG149" s="333"/>
      <c r="BH149" s="333"/>
      <c r="BI149" s="333"/>
      <c r="BJ149" s="333"/>
      <c r="BK149" s="333"/>
      <c r="BL149" s="333"/>
      <c r="BM149" s="333"/>
      <c r="BN149" s="333"/>
      <c r="BO149" s="333"/>
      <c r="BP149" s="333"/>
      <c r="BQ149" s="333"/>
      <c r="BR149" s="333"/>
      <c r="BS149" s="333"/>
      <c r="BT149" s="333"/>
      <c r="BU149" s="333"/>
      <c r="BV149" s="333"/>
      <c r="BW149" s="333"/>
      <c r="BX149" s="333"/>
      <c r="BY149" s="333"/>
      <c r="BZ149" s="333"/>
      <c r="CA149" s="333"/>
      <c r="CB149" s="333"/>
      <c r="CC149" s="333"/>
      <c r="CD149" s="333"/>
      <c r="CE149" s="333"/>
      <c r="CF149" s="333"/>
      <c r="CG149" s="333"/>
      <c r="CH149" s="333"/>
      <c r="CI149" s="333"/>
      <c r="CJ149" s="333"/>
      <c r="CK149" s="333"/>
      <c r="CL149" s="333"/>
      <c r="CM149" s="333"/>
    </row>
    <row r="150" spans="2:91" ht="5.0999999999999996" customHeight="1" x14ac:dyDescent="0.25">
      <c r="B150" s="334" t="s">
        <v>103</v>
      </c>
      <c r="C150" s="335"/>
      <c r="D150" s="335"/>
      <c r="E150" s="335"/>
      <c r="F150" s="335"/>
      <c r="G150" s="335"/>
      <c r="H150" s="336"/>
      <c r="I150" s="343" t="str">
        <f>IF(入力用!$C$14="","",入力用!$C$14)</f>
        <v/>
      </c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  <c r="AP150" s="344"/>
      <c r="AQ150" s="344"/>
      <c r="AR150" s="344"/>
      <c r="AS150" s="345"/>
      <c r="AT150" s="72"/>
      <c r="AU150" s="72"/>
      <c r="AV150" s="334" t="s">
        <v>103</v>
      </c>
      <c r="AW150" s="335"/>
      <c r="AX150" s="335"/>
      <c r="AY150" s="335"/>
      <c r="AZ150" s="335"/>
      <c r="BA150" s="335"/>
      <c r="BB150" s="336"/>
      <c r="BC150" s="343" t="str">
        <f>IF(入力用!$C$14="","",入力用!$C$14)</f>
        <v/>
      </c>
      <c r="BD150" s="344"/>
      <c r="BE150" s="344"/>
      <c r="BF150" s="344"/>
      <c r="BG150" s="344"/>
      <c r="BH150" s="344"/>
      <c r="BI150" s="344"/>
      <c r="BJ150" s="344"/>
      <c r="BK150" s="344"/>
      <c r="BL150" s="344"/>
      <c r="BM150" s="344"/>
      <c r="BN150" s="344"/>
      <c r="BO150" s="344"/>
      <c r="BP150" s="344"/>
      <c r="BQ150" s="344"/>
      <c r="BR150" s="344"/>
      <c r="BS150" s="344"/>
      <c r="BT150" s="344"/>
      <c r="BU150" s="344"/>
      <c r="BV150" s="344"/>
      <c r="BW150" s="344"/>
      <c r="BX150" s="344"/>
      <c r="BY150" s="344"/>
      <c r="BZ150" s="344"/>
      <c r="CA150" s="344"/>
      <c r="CB150" s="344"/>
      <c r="CC150" s="344"/>
      <c r="CD150" s="344"/>
      <c r="CE150" s="344"/>
      <c r="CF150" s="344"/>
      <c r="CG150" s="344"/>
      <c r="CH150" s="344"/>
      <c r="CI150" s="344"/>
      <c r="CJ150" s="344"/>
      <c r="CK150" s="344"/>
      <c r="CL150" s="344"/>
      <c r="CM150" s="345"/>
    </row>
    <row r="151" spans="2:91" ht="5.0999999999999996" customHeight="1" x14ac:dyDescent="0.25">
      <c r="B151" s="337"/>
      <c r="C151" s="338"/>
      <c r="D151" s="338"/>
      <c r="E151" s="338"/>
      <c r="F151" s="338"/>
      <c r="G151" s="338"/>
      <c r="H151" s="339"/>
      <c r="I151" s="346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  <c r="AP151" s="347"/>
      <c r="AQ151" s="347"/>
      <c r="AR151" s="347"/>
      <c r="AS151" s="348"/>
      <c r="AT151" s="72"/>
      <c r="AU151" s="72"/>
      <c r="AV151" s="337"/>
      <c r="AW151" s="338"/>
      <c r="AX151" s="338"/>
      <c r="AY151" s="338"/>
      <c r="AZ151" s="338"/>
      <c r="BA151" s="338"/>
      <c r="BB151" s="339"/>
      <c r="BC151" s="346"/>
      <c r="BD151" s="347"/>
      <c r="BE151" s="347"/>
      <c r="BF151" s="347"/>
      <c r="BG151" s="347"/>
      <c r="BH151" s="347"/>
      <c r="BI151" s="347"/>
      <c r="BJ151" s="347"/>
      <c r="BK151" s="347"/>
      <c r="BL151" s="347"/>
      <c r="BM151" s="347"/>
      <c r="BN151" s="347"/>
      <c r="BO151" s="347"/>
      <c r="BP151" s="347"/>
      <c r="BQ151" s="347"/>
      <c r="BR151" s="347"/>
      <c r="BS151" s="347"/>
      <c r="BT151" s="347"/>
      <c r="BU151" s="347"/>
      <c r="BV151" s="347"/>
      <c r="BW151" s="347"/>
      <c r="BX151" s="347"/>
      <c r="BY151" s="347"/>
      <c r="BZ151" s="347"/>
      <c r="CA151" s="347"/>
      <c r="CB151" s="347"/>
      <c r="CC151" s="347"/>
      <c r="CD151" s="347"/>
      <c r="CE151" s="347"/>
      <c r="CF151" s="347"/>
      <c r="CG151" s="347"/>
      <c r="CH151" s="347"/>
      <c r="CI151" s="347"/>
      <c r="CJ151" s="347"/>
      <c r="CK151" s="347"/>
      <c r="CL151" s="347"/>
      <c r="CM151" s="348"/>
    </row>
    <row r="152" spans="2:91" ht="5.0999999999999996" customHeight="1" x14ac:dyDescent="0.25">
      <c r="B152" s="337"/>
      <c r="C152" s="338"/>
      <c r="D152" s="338"/>
      <c r="E152" s="338"/>
      <c r="F152" s="338"/>
      <c r="G152" s="338"/>
      <c r="H152" s="339"/>
      <c r="I152" s="346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  <c r="AP152" s="347"/>
      <c r="AQ152" s="347"/>
      <c r="AR152" s="347"/>
      <c r="AS152" s="348"/>
      <c r="AT152" s="72"/>
      <c r="AU152" s="72"/>
      <c r="AV152" s="337"/>
      <c r="AW152" s="338"/>
      <c r="AX152" s="338"/>
      <c r="AY152" s="338"/>
      <c r="AZ152" s="338"/>
      <c r="BA152" s="338"/>
      <c r="BB152" s="339"/>
      <c r="BC152" s="346"/>
      <c r="BD152" s="347"/>
      <c r="BE152" s="347"/>
      <c r="BF152" s="347"/>
      <c r="BG152" s="347"/>
      <c r="BH152" s="347"/>
      <c r="BI152" s="347"/>
      <c r="BJ152" s="347"/>
      <c r="BK152" s="347"/>
      <c r="BL152" s="347"/>
      <c r="BM152" s="347"/>
      <c r="BN152" s="347"/>
      <c r="BO152" s="347"/>
      <c r="BP152" s="347"/>
      <c r="BQ152" s="347"/>
      <c r="BR152" s="347"/>
      <c r="BS152" s="347"/>
      <c r="BT152" s="347"/>
      <c r="BU152" s="347"/>
      <c r="BV152" s="347"/>
      <c r="BW152" s="347"/>
      <c r="BX152" s="347"/>
      <c r="BY152" s="347"/>
      <c r="BZ152" s="347"/>
      <c r="CA152" s="347"/>
      <c r="CB152" s="347"/>
      <c r="CC152" s="347"/>
      <c r="CD152" s="347"/>
      <c r="CE152" s="347"/>
      <c r="CF152" s="347"/>
      <c r="CG152" s="347"/>
      <c r="CH152" s="347"/>
      <c r="CI152" s="347"/>
      <c r="CJ152" s="347"/>
      <c r="CK152" s="347"/>
      <c r="CL152" s="347"/>
      <c r="CM152" s="348"/>
    </row>
    <row r="153" spans="2:91" ht="5.0999999999999996" customHeight="1" x14ac:dyDescent="0.25">
      <c r="B153" s="337"/>
      <c r="C153" s="338"/>
      <c r="D153" s="338"/>
      <c r="E153" s="338"/>
      <c r="F153" s="338"/>
      <c r="G153" s="338"/>
      <c r="H153" s="339"/>
      <c r="I153" s="346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  <c r="AP153" s="347"/>
      <c r="AQ153" s="347"/>
      <c r="AR153" s="347"/>
      <c r="AS153" s="348"/>
      <c r="AT153" s="72"/>
      <c r="AU153" s="72"/>
      <c r="AV153" s="337"/>
      <c r="AW153" s="338"/>
      <c r="AX153" s="338"/>
      <c r="AY153" s="338"/>
      <c r="AZ153" s="338"/>
      <c r="BA153" s="338"/>
      <c r="BB153" s="339"/>
      <c r="BC153" s="346"/>
      <c r="BD153" s="347"/>
      <c r="BE153" s="347"/>
      <c r="BF153" s="347"/>
      <c r="BG153" s="347"/>
      <c r="BH153" s="347"/>
      <c r="BI153" s="347"/>
      <c r="BJ153" s="347"/>
      <c r="BK153" s="347"/>
      <c r="BL153" s="347"/>
      <c r="BM153" s="347"/>
      <c r="BN153" s="347"/>
      <c r="BO153" s="347"/>
      <c r="BP153" s="347"/>
      <c r="BQ153" s="347"/>
      <c r="BR153" s="347"/>
      <c r="BS153" s="347"/>
      <c r="BT153" s="347"/>
      <c r="BU153" s="347"/>
      <c r="BV153" s="347"/>
      <c r="BW153" s="347"/>
      <c r="BX153" s="347"/>
      <c r="BY153" s="347"/>
      <c r="BZ153" s="347"/>
      <c r="CA153" s="347"/>
      <c r="CB153" s="347"/>
      <c r="CC153" s="347"/>
      <c r="CD153" s="347"/>
      <c r="CE153" s="347"/>
      <c r="CF153" s="347"/>
      <c r="CG153" s="347"/>
      <c r="CH153" s="347"/>
      <c r="CI153" s="347"/>
      <c r="CJ153" s="347"/>
      <c r="CK153" s="347"/>
      <c r="CL153" s="347"/>
      <c r="CM153" s="348"/>
    </row>
    <row r="154" spans="2:91" ht="5.0999999999999996" customHeight="1" x14ac:dyDescent="0.25">
      <c r="B154" s="337"/>
      <c r="C154" s="338"/>
      <c r="D154" s="338"/>
      <c r="E154" s="338"/>
      <c r="F154" s="338"/>
      <c r="G154" s="338"/>
      <c r="H154" s="339"/>
      <c r="I154" s="346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  <c r="AP154" s="347"/>
      <c r="AQ154" s="347"/>
      <c r="AR154" s="347"/>
      <c r="AS154" s="348"/>
      <c r="AT154" s="72"/>
      <c r="AU154" s="72"/>
      <c r="AV154" s="337"/>
      <c r="AW154" s="338"/>
      <c r="AX154" s="338"/>
      <c r="AY154" s="338"/>
      <c r="AZ154" s="338"/>
      <c r="BA154" s="338"/>
      <c r="BB154" s="339"/>
      <c r="BC154" s="346"/>
      <c r="BD154" s="347"/>
      <c r="BE154" s="347"/>
      <c r="BF154" s="347"/>
      <c r="BG154" s="347"/>
      <c r="BH154" s="347"/>
      <c r="BI154" s="347"/>
      <c r="BJ154" s="347"/>
      <c r="BK154" s="347"/>
      <c r="BL154" s="347"/>
      <c r="BM154" s="347"/>
      <c r="BN154" s="347"/>
      <c r="BO154" s="347"/>
      <c r="BP154" s="347"/>
      <c r="BQ154" s="347"/>
      <c r="BR154" s="347"/>
      <c r="BS154" s="347"/>
      <c r="BT154" s="347"/>
      <c r="BU154" s="347"/>
      <c r="BV154" s="347"/>
      <c r="BW154" s="347"/>
      <c r="BX154" s="347"/>
      <c r="BY154" s="347"/>
      <c r="BZ154" s="347"/>
      <c r="CA154" s="347"/>
      <c r="CB154" s="347"/>
      <c r="CC154" s="347"/>
      <c r="CD154" s="347"/>
      <c r="CE154" s="347"/>
      <c r="CF154" s="347"/>
      <c r="CG154" s="347"/>
      <c r="CH154" s="347"/>
      <c r="CI154" s="347"/>
      <c r="CJ154" s="347"/>
      <c r="CK154" s="347"/>
      <c r="CL154" s="347"/>
      <c r="CM154" s="348"/>
    </row>
    <row r="155" spans="2:91" ht="5.0999999999999996" customHeight="1" x14ac:dyDescent="0.25">
      <c r="B155" s="337"/>
      <c r="C155" s="338"/>
      <c r="D155" s="338"/>
      <c r="E155" s="338"/>
      <c r="F155" s="338"/>
      <c r="G155" s="338"/>
      <c r="H155" s="339"/>
      <c r="I155" s="346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47"/>
      <c r="AD155" s="347"/>
      <c r="AE155" s="347"/>
      <c r="AF155" s="347"/>
      <c r="AG155" s="347"/>
      <c r="AH155" s="347"/>
      <c r="AI155" s="347"/>
      <c r="AJ155" s="347"/>
      <c r="AK155" s="347"/>
      <c r="AL155" s="347"/>
      <c r="AM155" s="347"/>
      <c r="AN155" s="347"/>
      <c r="AO155" s="347"/>
      <c r="AP155" s="347"/>
      <c r="AQ155" s="347"/>
      <c r="AR155" s="347"/>
      <c r="AS155" s="348"/>
      <c r="AT155" s="72"/>
      <c r="AU155" s="72"/>
      <c r="AV155" s="337"/>
      <c r="AW155" s="338"/>
      <c r="AX155" s="338"/>
      <c r="AY155" s="338"/>
      <c r="AZ155" s="338"/>
      <c r="BA155" s="338"/>
      <c r="BB155" s="339"/>
      <c r="BC155" s="346"/>
      <c r="BD155" s="347"/>
      <c r="BE155" s="347"/>
      <c r="BF155" s="347"/>
      <c r="BG155" s="347"/>
      <c r="BH155" s="347"/>
      <c r="BI155" s="347"/>
      <c r="BJ155" s="347"/>
      <c r="BK155" s="347"/>
      <c r="BL155" s="347"/>
      <c r="BM155" s="347"/>
      <c r="BN155" s="347"/>
      <c r="BO155" s="347"/>
      <c r="BP155" s="347"/>
      <c r="BQ155" s="347"/>
      <c r="BR155" s="347"/>
      <c r="BS155" s="347"/>
      <c r="BT155" s="347"/>
      <c r="BU155" s="347"/>
      <c r="BV155" s="347"/>
      <c r="BW155" s="347"/>
      <c r="BX155" s="347"/>
      <c r="BY155" s="347"/>
      <c r="BZ155" s="347"/>
      <c r="CA155" s="347"/>
      <c r="CB155" s="347"/>
      <c r="CC155" s="347"/>
      <c r="CD155" s="347"/>
      <c r="CE155" s="347"/>
      <c r="CF155" s="347"/>
      <c r="CG155" s="347"/>
      <c r="CH155" s="347"/>
      <c r="CI155" s="347"/>
      <c r="CJ155" s="347"/>
      <c r="CK155" s="347"/>
      <c r="CL155" s="347"/>
      <c r="CM155" s="348"/>
    </row>
    <row r="156" spans="2:91" ht="5.0999999999999996" customHeight="1" x14ac:dyDescent="0.25">
      <c r="B156" s="337"/>
      <c r="C156" s="338"/>
      <c r="D156" s="338"/>
      <c r="E156" s="338"/>
      <c r="F156" s="338"/>
      <c r="G156" s="338"/>
      <c r="H156" s="339"/>
      <c r="I156" s="346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47"/>
      <c r="AD156" s="347"/>
      <c r="AE156" s="347"/>
      <c r="AF156" s="347"/>
      <c r="AG156" s="347"/>
      <c r="AH156" s="347"/>
      <c r="AI156" s="347"/>
      <c r="AJ156" s="347"/>
      <c r="AK156" s="347"/>
      <c r="AL156" s="347"/>
      <c r="AM156" s="347"/>
      <c r="AN156" s="347"/>
      <c r="AO156" s="347"/>
      <c r="AP156" s="347"/>
      <c r="AQ156" s="347"/>
      <c r="AR156" s="347"/>
      <c r="AS156" s="348"/>
      <c r="AT156" s="72"/>
      <c r="AU156" s="72"/>
      <c r="AV156" s="337"/>
      <c r="AW156" s="338"/>
      <c r="AX156" s="338"/>
      <c r="AY156" s="338"/>
      <c r="AZ156" s="338"/>
      <c r="BA156" s="338"/>
      <c r="BB156" s="339"/>
      <c r="BC156" s="346"/>
      <c r="BD156" s="347"/>
      <c r="BE156" s="347"/>
      <c r="BF156" s="347"/>
      <c r="BG156" s="347"/>
      <c r="BH156" s="347"/>
      <c r="BI156" s="347"/>
      <c r="BJ156" s="347"/>
      <c r="BK156" s="347"/>
      <c r="BL156" s="347"/>
      <c r="BM156" s="347"/>
      <c r="BN156" s="347"/>
      <c r="BO156" s="347"/>
      <c r="BP156" s="347"/>
      <c r="BQ156" s="347"/>
      <c r="BR156" s="347"/>
      <c r="BS156" s="347"/>
      <c r="BT156" s="347"/>
      <c r="BU156" s="347"/>
      <c r="BV156" s="347"/>
      <c r="BW156" s="347"/>
      <c r="BX156" s="347"/>
      <c r="BY156" s="347"/>
      <c r="BZ156" s="347"/>
      <c r="CA156" s="347"/>
      <c r="CB156" s="347"/>
      <c r="CC156" s="347"/>
      <c r="CD156" s="347"/>
      <c r="CE156" s="347"/>
      <c r="CF156" s="347"/>
      <c r="CG156" s="347"/>
      <c r="CH156" s="347"/>
      <c r="CI156" s="347"/>
      <c r="CJ156" s="347"/>
      <c r="CK156" s="347"/>
      <c r="CL156" s="347"/>
      <c r="CM156" s="348"/>
    </row>
    <row r="157" spans="2:91" ht="5.0999999999999996" customHeight="1" x14ac:dyDescent="0.25">
      <c r="B157" s="340"/>
      <c r="C157" s="341"/>
      <c r="D157" s="341"/>
      <c r="E157" s="341"/>
      <c r="F157" s="341"/>
      <c r="G157" s="341"/>
      <c r="H157" s="342"/>
      <c r="I157" s="349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  <c r="AM157" s="350"/>
      <c r="AN157" s="350"/>
      <c r="AO157" s="350"/>
      <c r="AP157" s="350"/>
      <c r="AQ157" s="350"/>
      <c r="AR157" s="350"/>
      <c r="AS157" s="351"/>
      <c r="AT157" s="72"/>
      <c r="AU157" s="72"/>
      <c r="AV157" s="340"/>
      <c r="AW157" s="341"/>
      <c r="AX157" s="341"/>
      <c r="AY157" s="341"/>
      <c r="AZ157" s="341"/>
      <c r="BA157" s="341"/>
      <c r="BB157" s="342"/>
      <c r="BC157" s="349"/>
      <c r="BD157" s="350"/>
      <c r="BE157" s="350"/>
      <c r="BF157" s="350"/>
      <c r="BG157" s="350"/>
      <c r="BH157" s="350"/>
      <c r="BI157" s="350"/>
      <c r="BJ157" s="350"/>
      <c r="BK157" s="350"/>
      <c r="BL157" s="350"/>
      <c r="BM157" s="350"/>
      <c r="BN157" s="350"/>
      <c r="BO157" s="350"/>
      <c r="BP157" s="350"/>
      <c r="BQ157" s="350"/>
      <c r="BR157" s="350"/>
      <c r="BS157" s="350"/>
      <c r="BT157" s="350"/>
      <c r="BU157" s="350"/>
      <c r="BV157" s="350"/>
      <c r="BW157" s="350"/>
      <c r="BX157" s="350"/>
      <c r="BY157" s="350"/>
      <c r="BZ157" s="350"/>
      <c r="CA157" s="350"/>
      <c r="CB157" s="350"/>
      <c r="CC157" s="350"/>
      <c r="CD157" s="350"/>
      <c r="CE157" s="350"/>
      <c r="CF157" s="350"/>
      <c r="CG157" s="350"/>
      <c r="CH157" s="350"/>
      <c r="CI157" s="350"/>
      <c r="CJ157" s="350"/>
      <c r="CK157" s="350"/>
      <c r="CL157" s="350"/>
      <c r="CM157" s="351"/>
    </row>
    <row r="158" spans="2:91" ht="5.0999999999999996" customHeight="1" x14ac:dyDescent="0.25">
      <c r="B158" s="330" t="s">
        <v>104</v>
      </c>
      <c r="C158" s="330"/>
      <c r="D158" s="330"/>
      <c r="E158" s="330"/>
      <c r="F158" s="330"/>
      <c r="G158" s="330"/>
      <c r="H158" s="330"/>
      <c r="I158" s="330"/>
      <c r="J158" s="330"/>
      <c r="K158" s="330"/>
      <c r="L158" s="330"/>
      <c r="M158" s="330"/>
      <c r="N158" s="330"/>
      <c r="O158" s="330"/>
      <c r="P158" s="330"/>
      <c r="Q158" s="330"/>
      <c r="R158" s="330"/>
      <c r="S158" s="330"/>
      <c r="T158" s="330"/>
      <c r="U158" s="330"/>
      <c r="V158" s="330"/>
      <c r="W158" s="330"/>
      <c r="X158" s="330"/>
      <c r="Y158" s="330"/>
      <c r="Z158" s="330"/>
      <c r="AA158" s="330"/>
      <c r="AB158" s="330"/>
      <c r="AC158" s="330"/>
      <c r="AD158" s="330"/>
      <c r="AE158" s="330"/>
      <c r="AF158" s="330"/>
      <c r="AG158" s="330"/>
      <c r="AH158" s="330"/>
      <c r="AI158" s="330"/>
      <c r="AJ158" s="330"/>
      <c r="AK158" s="330"/>
      <c r="AL158" s="330"/>
      <c r="AM158" s="330"/>
      <c r="AN158" s="330"/>
      <c r="AO158" s="330"/>
      <c r="AP158" s="330"/>
      <c r="AQ158" s="330"/>
      <c r="AR158" s="330"/>
      <c r="AS158" s="330"/>
      <c r="AT158" s="72"/>
      <c r="AU158" s="72"/>
      <c r="AV158" s="330" t="s">
        <v>104</v>
      </c>
      <c r="AW158" s="330"/>
      <c r="AX158" s="330"/>
      <c r="AY158" s="330"/>
      <c r="AZ158" s="330"/>
      <c r="BA158" s="330"/>
      <c r="BB158" s="330"/>
      <c r="BC158" s="330"/>
      <c r="BD158" s="330"/>
      <c r="BE158" s="330"/>
      <c r="BF158" s="330"/>
      <c r="BG158" s="330"/>
      <c r="BH158" s="330"/>
      <c r="BI158" s="330"/>
      <c r="BJ158" s="330"/>
      <c r="BK158" s="330"/>
      <c r="BL158" s="330"/>
      <c r="BM158" s="330"/>
      <c r="BN158" s="330"/>
      <c r="BO158" s="330"/>
      <c r="BP158" s="330"/>
      <c r="BQ158" s="330"/>
      <c r="BR158" s="330"/>
      <c r="BS158" s="330"/>
      <c r="BT158" s="330"/>
      <c r="BU158" s="330"/>
      <c r="BV158" s="330"/>
      <c r="BW158" s="330"/>
      <c r="BX158" s="330"/>
      <c r="BY158" s="330"/>
      <c r="BZ158" s="330"/>
      <c r="CA158" s="330"/>
      <c r="CB158" s="330"/>
      <c r="CC158" s="330"/>
      <c r="CD158" s="330"/>
      <c r="CE158" s="330"/>
      <c r="CF158" s="330"/>
      <c r="CG158" s="330"/>
      <c r="CH158" s="330"/>
      <c r="CI158" s="330"/>
      <c r="CJ158" s="330"/>
      <c r="CK158" s="330"/>
      <c r="CL158" s="330"/>
      <c r="CM158" s="330"/>
    </row>
    <row r="159" spans="2:91" ht="5.0999999999999996" customHeight="1" x14ac:dyDescent="0.25">
      <c r="B159" s="331"/>
      <c r="C159" s="331"/>
      <c r="D159" s="331"/>
      <c r="E159" s="331"/>
      <c r="F159" s="331"/>
      <c r="G159" s="331"/>
      <c r="H159" s="331"/>
      <c r="I159" s="331"/>
      <c r="J159" s="331"/>
      <c r="K159" s="331"/>
      <c r="L159" s="331"/>
      <c r="M159" s="331"/>
      <c r="N159" s="331"/>
      <c r="O159" s="331"/>
      <c r="P159" s="331"/>
      <c r="Q159" s="331"/>
      <c r="R159" s="331"/>
      <c r="S159" s="331"/>
      <c r="T159" s="331"/>
      <c r="U159" s="331"/>
      <c r="V159" s="331"/>
      <c r="W159" s="331"/>
      <c r="X159" s="331"/>
      <c r="Y159" s="331"/>
      <c r="Z159" s="331"/>
      <c r="AA159" s="331"/>
      <c r="AB159" s="331"/>
      <c r="AC159" s="331"/>
      <c r="AD159" s="331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72"/>
      <c r="AU159" s="72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</row>
    <row r="160" spans="2:91" ht="5.0999999999999996" customHeight="1" x14ac:dyDescent="0.25">
      <c r="B160" s="331"/>
      <c r="C160" s="331"/>
      <c r="D160" s="331"/>
      <c r="E160" s="331"/>
      <c r="F160" s="331"/>
      <c r="G160" s="331"/>
      <c r="H160" s="331"/>
      <c r="I160" s="331"/>
      <c r="J160" s="331"/>
      <c r="K160" s="331"/>
      <c r="L160" s="331"/>
      <c r="M160" s="331"/>
      <c r="N160" s="331"/>
      <c r="O160" s="331"/>
      <c r="P160" s="331"/>
      <c r="Q160" s="331"/>
      <c r="R160" s="331"/>
      <c r="S160" s="331"/>
      <c r="T160" s="331"/>
      <c r="U160" s="331"/>
      <c r="V160" s="331"/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AQ160" s="331"/>
      <c r="AR160" s="331"/>
      <c r="AS160" s="331"/>
      <c r="AT160" s="72"/>
      <c r="AU160" s="72"/>
      <c r="AV160" s="331"/>
      <c r="AW160" s="331"/>
      <c r="AX160" s="331"/>
      <c r="AY160" s="331"/>
      <c r="AZ160" s="331"/>
      <c r="BA160" s="331"/>
      <c r="BB160" s="331"/>
      <c r="BC160" s="331"/>
      <c r="BD160" s="331"/>
      <c r="BE160" s="331"/>
      <c r="BF160" s="331"/>
      <c r="BG160" s="331"/>
      <c r="BH160" s="331"/>
      <c r="BI160" s="331"/>
      <c r="BJ160" s="331"/>
      <c r="BK160" s="331"/>
      <c r="BL160" s="331"/>
      <c r="BM160" s="331"/>
      <c r="BN160" s="331"/>
      <c r="BO160" s="331"/>
      <c r="BP160" s="331"/>
      <c r="BQ160" s="331"/>
      <c r="BR160" s="331"/>
      <c r="BS160" s="331"/>
      <c r="BT160" s="331"/>
      <c r="BU160" s="331"/>
      <c r="BV160" s="331"/>
      <c r="BW160" s="331"/>
      <c r="BX160" s="331"/>
      <c r="BY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</row>
    <row r="161" spans="1:92" ht="5.0999999999999996" customHeight="1" x14ac:dyDescent="0.25">
      <c r="B161" s="331"/>
      <c r="C161" s="331"/>
      <c r="D161" s="331"/>
      <c r="E161" s="331"/>
      <c r="F161" s="331"/>
      <c r="G161" s="331"/>
      <c r="H161" s="331"/>
      <c r="I161" s="331"/>
      <c r="J161" s="331"/>
      <c r="K161" s="331"/>
      <c r="L161" s="331"/>
      <c r="M161" s="331"/>
      <c r="N161" s="331"/>
      <c r="O161" s="331"/>
      <c r="P161" s="331"/>
      <c r="Q161" s="331"/>
      <c r="R161" s="331"/>
      <c r="S161" s="331"/>
      <c r="T161" s="331"/>
      <c r="U161" s="331"/>
      <c r="V161" s="331"/>
      <c r="W161" s="331"/>
      <c r="X161" s="331"/>
      <c r="Y161" s="331"/>
      <c r="Z161" s="331"/>
      <c r="AA161" s="331"/>
      <c r="AB161" s="331"/>
      <c r="AC161" s="331"/>
      <c r="AD161" s="33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AQ161" s="331"/>
      <c r="AR161" s="331"/>
      <c r="AS161" s="331"/>
      <c r="AT161" s="72"/>
      <c r="AU161" s="72"/>
      <c r="AV161" s="331"/>
      <c r="AW161" s="331"/>
      <c r="AX161" s="331"/>
      <c r="AY161" s="331"/>
      <c r="AZ161" s="331"/>
      <c r="BA161" s="331"/>
      <c r="BB161" s="331"/>
      <c r="BC161" s="331"/>
      <c r="BD161" s="331"/>
      <c r="BE161" s="331"/>
      <c r="BF161" s="331"/>
      <c r="BG161" s="331"/>
      <c r="BH161" s="331"/>
      <c r="BI161" s="331"/>
      <c r="BJ161" s="331"/>
      <c r="BK161" s="331"/>
      <c r="BL161" s="331"/>
      <c r="BM161" s="331"/>
      <c r="BN161" s="331"/>
      <c r="BO161" s="331"/>
      <c r="BP161" s="331"/>
      <c r="BQ161" s="331"/>
      <c r="BR161" s="331"/>
      <c r="BS161" s="331"/>
      <c r="BT161" s="331"/>
      <c r="BU161" s="331"/>
      <c r="BV161" s="331"/>
      <c r="BW161" s="331"/>
      <c r="BX161" s="331"/>
      <c r="BY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</row>
    <row r="162" spans="1:92" ht="4.5" customHeight="1" x14ac:dyDescent="0.25"/>
    <row r="163" spans="1:92" ht="5.0999999999999996" customHeight="1" x14ac:dyDescent="0.25">
      <c r="A163" s="68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7"/>
      <c r="AU163" s="78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2"/>
      <c r="CL163" s="72"/>
      <c r="CM163" s="72"/>
      <c r="CN163" s="70"/>
    </row>
    <row r="164" spans="1:92" ht="5.0999999999999996" customHeight="1" x14ac:dyDescent="0.25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3"/>
      <c r="AU164" s="74"/>
      <c r="AV164" s="72"/>
      <c r="AW164" s="72"/>
      <c r="AX164" s="72"/>
      <c r="AY164" s="72"/>
      <c r="AZ164" s="72"/>
      <c r="BA164" s="72"/>
      <c r="BB164" s="72"/>
      <c r="BC164" s="72"/>
      <c r="BD164" s="72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  <c r="BO164" s="72"/>
      <c r="BP164" s="72"/>
      <c r="BQ164" s="72"/>
      <c r="BR164" s="72"/>
      <c r="BS164" s="72"/>
      <c r="BT164" s="72"/>
      <c r="BU164" s="72"/>
      <c r="BV164" s="72"/>
      <c r="BW164" s="72"/>
      <c r="BX164" s="72"/>
      <c r="BY164" s="72"/>
      <c r="BZ164" s="72"/>
      <c r="CA164" s="72"/>
      <c r="CB164" s="72"/>
      <c r="CC164" s="72"/>
      <c r="CD164" s="72"/>
      <c r="CE164" s="72"/>
      <c r="CF164" s="72"/>
      <c r="CG164" s="72"/>
      <c r="CH164" s="72"/>
      <c r="CI164" s="72"/>
      <c r="CJ164" s="72"/>
      <c r="CK164" s="72"/>
      <c r="CL164" s="72"/>
      <c r="CM164" s="72"/>
      <c r="CN164" s="75"/>
    </row>
  </sheetData>
  <mergeCells count="72">
    <mergeCell ref="B15:AS18"/>
    <mergeCell ref="AV15:CM18"/>
    <mergeCell ref="B4:AS8"/>
    <mergeCell ref="AV4:CM8"/>
    <mergeCell ref="B9:M13"/>
    <mergeCell ref="N9:AS13"/>
    <mergeCell ref="AV9:BG13"/>
    <mergeCell ref="BH9:CM13"/>
    <mergeCell ref="AV63:BG67"/>
    <mergeCell ref="BH63:CM67"/>
    <mergeCell ref="B63:M67"/>
    <mergeCell ref="N63:AS67"/>
    <mergeCell ref="B19:O28"/>
    <mergeCell ref="P19:AS28"/>
    <mergeCell ref="AV19:BI28"/>
    <mergeCell ref="BJ19:CM28"/>
    <mergeCell ref="B42:H49"/>
    <mergeCell ref="I42:AS49"/>
    <mergeCell ref="B29:AS32"/>
    <mergeCell ref="AV29:CM32"/>
    <mergeCell ref="B33:O41"/>
    <mergeCell ref="P33:AS41"/>
    <mergeCell ref="AV33:BI41"/>
    <mergeCell ref="BJ33:CM41"/>
    <mergeCell ref="AV42:BB49"/>
    <mergeCell ref="BC42:CM49"/>
    <mergeCell ref="B58:AS62"/>
    <mergeCell ref="AV58:CM62"/>
    <mergeCell ref="B50:AS53"/>
    <mergeCell ref="AV50:CM53"/>
    <mergeCell ref="B69:AS72"/>
    <mergeCell ref="B87:O95"/>
    <mergeCell ref="P87:AS95"/>
    <mergeCell ref="B83:AS86"/>
    <mergeCell ref="AV87:BI95"/>
    <mergeCell ref="AV83:CM86"/>
    <mergeCell ref="AV69:CM72"/>
    <mergeCell ref="B73:O82"/>
    <mergeCell ref="P73:AS82"/>
    <mergeCell ref="AV73:BI82"/>
    <mergeCell ref="BJ73:CM82"/>
    <mergeCell ref="BJ87:CM95"/>
    <mergeCell ref="B117:M121"/>
    <mergeCell ref="N117:AS121"/>
    <mergeCell ref="AV117:BG121"/>
    <mergeCell ref="BH117:CM121"/>
    <mergeCell ref="B112:AS116"/>
    <mergeCell ref="AV112:CM116"/>
    <mergeCell ref="B104:AS107"/>
    <mergeCell ref="AV104:CM107"/>
    <mergeCell ref="B96:H103"/>
    <mergeCell ref="I96:AS103"/>
    <mergeCell ref="AV96:BB103"/>
    <mergeCell ref="BC96:CM103"/>
    <mergeCell ref="B123:AS126"/>
    <mergeCell ref="AV123:CM126"/>
    <mergeCell ref="B127:O136"/>
    <mergeCell ref="P127:AS136"/>
    <mergeCell ref="AV127:BI136"/>
    <mergeCell ref="BJ127:CM136"/>
    <mergeCell ref="B158:AS161"/>
    <mergeCell ref="AV158:CM161"/>
    <mergeCell ref="B137:AS140"/>
    <mergeCell ref="AV137:CM140"/>
    <mergeCell ref="B141:O149"/>
    <mergeCell ref="P141:AS149"/>
    <mergeCell ref="AV141:BI149"/>
    <mergeCell ref="BJ141:CM149"/>
    <mergeCell ref="B150:H157"/>
    <mergeCell ref="I150:AS157"/>
    <mergeCell ref="AV150:BB157"/>
    <mergeCell ref="BC150:CM157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S90"/>
  <sheetViews>
    <sheetView showGridLines="0" showZeros="0" showOutlineSymbols="0" view="pageBreakPreview" topLeftCell="C5" zoomScale="60" zoomScaleNormal="87" workbookViewId="0">
      <selection activeCell="G9" sqref="G9"/>
    </sheetView>
  </sheetViews>
  <sheetFormatPr defaultColWidth="10.6640625" defaultRowHeight="14.25" x14ac:dyDescent="0.15"/>
  <cols>
    <col min="1" max="2" width="12.109375" style="1" hidden="1" customWidth="1"/>
    <col min="3" max="3" width="9.6640625" style="1" customWidth="1"/>
    <col min="4" max="4" width="4.44140625" style="1" customWidth="1"/>
    <col min="5" max="5" width="7.6640625" style="1" customWidth="1"/>
    <col min="6" max="6" width="17.77734375" style="1" customWidth="1"/>
    <col min="7" max="7" width="10.77734375" style="1" customWidth="1"/>
    <col min="8" max="8" width="14" style="1" customWidth="1"/>
    <col min="9" max="12" width="8.77734375" style="1" customWidth="1"/>
    <col min="13" max="13" width="10.6640625" style="1"/>
    <col min="14" max="14" width="7.33203125" style="1" customWidth="1"/>
    <col min="15" max="16384" width="10.6640625" style="1"/>
  </cols>
  <sheetData>
    <row r="1" spans="1:19" ht="30.75" hidden="1" customHeight="1" thickBot="1" x14ac:dyDescent="0.2">
      <c r="C1" s="285" t="s">
        <v>47</v>
      </c>
      <c r="D1" s="285"/>
      <c r="E1" s="286"/>
      <c r="F1" s="286"/>
      <c r="G1" s="286"/>
      <c r="H1" s="286"/>
      <c r="I1" s="286"/>
      <c r="J1" s="286"/>
      <c r="K1" s="286"/>
      <c r="L1" s="188">
        <v>2</v>
      </c>
      <c r="M1" s="92"/>
      <c r="N1" s="92"/>
      <c r="O1" s="92"/>
      <c r="P1" s="92"/>
      <c r="Q1" s="92"/>
      <c r="R1" s="92"/>
    </row>
    <row r="2" spans="1:19" hidden="1" x14ac:dyDescent="0.15">
      <c r="C2" s="93"/>
      <c r="D2" s="93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4"/>
    </row>
    <row r="3" spans="1:19" ht="29.25" hidden="1" customHeight="1" x14ac:dyDescent="0.15">
      <c r="A3" s="95"/>
      <c r="B3" s="95"/>
      <c r="C3" s="287" t="str">
        <f ca="1">"平成"&amp;DBCS(FIXED((YEAR(NOW())-1900)-88,0,TRUE))&amp;"年度 "&amp;VLOOKUP(県体予選プロ用!L1,大会名など!$A$2:$C$7,2)&amp;" 参加申込書"</f>
        <v>平成３７年度 加賀地区中学校体育大会 兼 県体予選会　サッカー競技 参加申込書</v>
      </c>
      <c r="D3" s="287"/>
      <c r="E3" s="288"/>
      <c r="F3" s="288"/>
      <c r="G3" s="288"/>
      <c r="H3" s="288"/>
      <c r="I3" s="288"/>
      <c r="J3" s="288"/>
      <c r="K3" s="288"/>
      <c r="L3" s="288"/>
    </row>
    <row r="4" spans="1:19" ht="11.25" hidden="1" customHeight="1" thickBot="1" x14ac:dyDescent="0.2">
      <c r="A4" s="95"/>
      <c r="B4" s="95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19" ht="30.75" customHeight="1" x14ac:dyDescent="0.15">
      <c r="A5" s="95"/>
      <c r="B5" s="95"/>
      <c r="C5" s="365" t="str">
        <f>入力用!C3&amp;"ブロック"</f>
        <v>南加賀ブロック</v>
      </c>
      <c r="D5" s="366"/>
      <c r="E5" s="367"/>
      <c r="F5" s="367"/>
      <c r="G5" s="368"/>
      <c r="H5" s="193" t="str">
        <f>IF(県体予選プロ用!L1=1,"予選順位","")</f>
        <v/>
      </c>
      <c r="I5" s="363" t="str">
        <f>IF(県体予選プロ用!L1=1,IF(入力用!C3="能登",入力用!C3&amp;"地区",入力用!C3)&amp;" 予選　第　"&amp;入力用!C5&amp;"　位 　","")</f>
        <v/>
      </c>
      <c r="J5" s="363"/>
      <c r="K5" s="363"/>
      <c r="L5" s="364"/>
      <c r="M5" s="96"/>
    </row>
    <row r="6" spans="1:19" ht="30.75" customHeight="1" x14ac:dyDescent="0.15">
      <c r="A6" s="95"/>
      <c r="B6" s="95"/>
      <c r="C6" s="298" t="s">
        <v>48</v>
      </c>
      <c r="D6" s="299"/>
      <c r="E6" s="300" t="str">
        <f>IF(入力用!C6="","　　　　      　　　　　　　　　　",入力用!C6)</f>
        <v>　　　　      　　　　　　　　　　</v>
      </c>
      <c r="F6" s="301"/>
      <c r="G6" s="299"/>
      <c r="H6" s="97" t="s">
        <v>49</v>
      </c>
      <c r="I6" s="302" t="str">
        <f>"("&amp;IF(入力用!C8="","　　　　　　　",DBCS(入力用!C8))&amp;")"&amp;IF(入力用!E8="","　　　　　　　",DBCS(入力用!E8))&amp;"-"&amp;DBCS(入力用!G8)</f>
        <v>(　　　　　　　)　　　　　　　-</v>
      </c>
      <c r="J6" s="303"/>
      <c r="K6" s="303"/>
      <c r="L6" s="304"/>
      <c r="M6" s="96"/>
    </row>
    <row r="7" spans="1:19" ht="30.75" customHeight="1" x14ac:dyDescent="0.2">
      <c r="A7" s="95"/>
      <c r="B7" s="95"/>
      <c r="C7" s="307" t="s">
        <v>25</v>
      </c>
      <c r="D7" s="308"/>
      <c r="E7" s="309" t="str">
        <f>IF(入力用!C7="","　　　　      　　　　　　　　　　",入力用!C7)</f>
        <v>　　　　      　　　　　　　　　　</v>
      </c>
      <c r="F7" s="310"/>
      <c r="G7" s="311"/>
      <c r="H7" s="98" t="s">
        <v>50</v>
      </c>
      <c r="I7" s="312" t="str">
        <f>"("&amp;IF(入力用!C9="","　　　　　　　",DBCS(入力用!C9))&amp;")"&amp;IF(入力用!E9="","　　　　　　　",DBCS(入力用!E9))&amp;"-"&amp;DBCS(入力用!G9)</f>
        <v>(　　　　　　　)　　　　　　　-</v>
      </c>
      <c r="J7" s="313"/>
      <c r="K7" s="313"/>
      <c r="L7" s="314"/>
      <c r="M7" s="96"/>
    </row>
    <row r="8" spans="1:19" ht="30.75" customHeight="1" thickBot="1" x14ac:dyDescent="0.4">
      <c r="A8" s="95"/>
      <c r="B8" s="95"/>
      <c r="C8" s="315" t="s">
        <v>51</v>
      </c>
      <c r="D8" s="316"/>
      <c r="E8" s="317" t="str">
        <f>"〒"&amp;IF(入力用!C10="","　　　　　　",DBCS(入力用!C10))&amp;"-"&amp;DBCS(入力用!E10)</f>
        <v>〒　　　　　　-</v>
      </c>
      <c r="F8" s="318"/>
      <c r="G8" s="319">
        <f>入力用!C11</f>
        <v>0</v>
      </c>
      <c r="H8" s="320"/>
      <c r="I8" s="320"/>
      <c r="J8" s="320"/>
      <c r="K8" s="320"/>
      <c r="L8" s="321"/>
      <c r="M8" s="96"/>
      <c r="N8" s="156"/>
    </row>
    <row r="9" spans="1:19" ht="30.75" customHeight="1" x14ac:dyDescent="0.15">
      <c r="A9" s="95"/>
      <c r="B9" s="95"/>
      <c r="C9" s="369" t="s">
        <v>52</v>
      </c>
      <c r="D9" s="370"/>
      <c r="E9" s="322" t="str">
        <f>TRIM(DBCS(入力用!C13))</f>
        <v/>
      </c>
      <c r="F9" s="323"/>
      <c r="G9" s="174" t="str">
        <f>IF(入力用!E13="","",入力用!E13)</f>
        <v/>
      </c>
      <c r="H9" s="169" t="s">
        <v>54</v>
      </c>
      <c r="I9" s="165" t="s">
        <v>55</v>
      </c>
      <c r="J9" s="165" t="s">
        <v>56</v>
      </c>
      <c r="K9" s="165" t="s">
        <v>57</v>
      </c>
      <c r="L9" s="166" t="s">
        <v>58</v>
      </c>
      <c r="M9" s="96"/>
      <c r="N9" s="297"/>
    </row>
    <row r="10" spans="1:19" ht="30.75" customHeight="1" x14ac:dyDescent="0.15">
      <c r="A10" s="95"/>
      <c r="B10" s="95"/>
      <c r="C10" s="371" t="s">
        <v>59</v>
      </c>
      <c r="D10" s="372"/>
      <c r="E10" s="305" t="str">
        <f>IF(入力用!C14="","",TRIM(DBCS(入力用!C14)))</f>
        <v/>
      </c>
      <c r="F10" s="324"/>
      <c r="G10" s="173" t="str">
        <f>IF(入力用!E14="","",入力用!E14)</f>
        <v/>
      </c>
      <c r="H10" s="147" t="s">
        <v>60</v>
      </c>
      <c r="I10" s="99">
        <f>入力用!C18</f>
        <v>0</v>
      </c>
      <c r="J10" s="99">
        <f>入力用!E18</f>
        <v>0</v>
      </c>
      <c r="K10" s="99">
        <f>入力用!G18</f>
        <v>0</v>
      </c>
      <c r="L10" s="100">
        <f>入力用!I18</f>
        <v>0</v>
      </c>
      <c r="M10" s="96"/>
      <c r="N10" s="297"/>
    </row>
    <row r="11" spans="1:19" ht="30.75" customHeight="1" x14ac:dyDescent="0.15">
      <c r="A11" s="95"/>
      <c r="B11" s="95"/>
      <c r="C11" s="371" t="s">
        <v>61</v>
      </c>
      <c r="D11" s="372"/>
      <c r="E11" s="305" t="str">
        <f>IF(入力用!C15="","",TRIM(DBCS(入力用!C15)))</f>
        <v/>
      </c>
      <c r="F11" s="306"/>
      <c r="G11" s="175" t="str">
        <f>IF(入力用!E15="","",入力用!E15)</f>
        <v/>
      </c>
      <c r="H11" s="147" t="s">
        <v>62</v>
      </c>
      <c r="I11" s="99">
        <f>入力用!C19</f>
        <v>0</v>
      </c>
      <c r="J11" s="99">
        <f>入力用!E19</f>
        <v>0</v>
      </c>
      <c r="K11" s="99">
        <f>入力用!G19</f>
        <v>0</v>
      </c>
      <c r="L11" s="100">
        <f>入力用!I19</f>
        <v>0</v>
      </c>
      <c r="M11" s="96"/>
      <c r="N11" s="297"/>
    </row>
    <row r="12" spans="1:19" ht="30.75" customHeight="1" thickBot="1" x14ac:dyDescent="0.4">
      <c r="A12" s="95"/>
      <c r="B12" s="95"/>
      <c r="C12" s="373" t="s">
        <v>63</v>
      </c>
      <c r="D12" s="374"/>
      <c r="E12" s="295" t="str">
        <f>IF(入力用!C16="","",TRIM(DBCS(入力用!C16)))</f>
        <v/>
      </c>
      <c r="F12" s="296"/>
      <c r="G12" s="176" t="str">
        <f>IF(入力用!E16="","",入力用!E16)</f>
        <v/>
      </c>
      <c r="H12" s="147" t="s">
        <v>64</v>
      </c>
      <c r="I12" s="99">
        <f>入力用!C20</f>
        <v>0</v>
      </c>
      <c r="J12" s="99">
        <f>入力用!E20</f>
        <v>0</v>
      </c>
      <c r="K12" s="99">
        <f>入力用!G20</f>
        <v>0</v>
      </c>
      <c r="L12" s="100">
        <f>入力用!I20</f>
        <v>0</v>
      </c>
      <c r="M12" s="96"/>
      <c r="N12" s="156"/>
    </row>
    <row r="13" spans="1:19" ht="30.75" customHeight="1" thickBot="1" x14ac:dyDescent="0.4">
      <c r="A13" s="95"/>
      <c r="B13" s="95"/>
      <c r="C13" s="262" t="s">
        <v>65</v>
      </c>
      <c r="D13" s="263"/>
      <c r="E13" s="263"/>
      <c r="F13" s="263"/>
      <c r="G13" s="264"/>
      <c r="H13" s="259" t="str">
        <f>IF(AND(入力用!C11&lt;&gt;"",OR(G9="部活動指導員",G10="部活動指導員",G11="部活動指導員",G12="部活動指導員")),IF(OR(LEFT(G8,3)="羽咋郡",LEFT(G8,3)="鹿島郡"),MID(G8,4,FIND("町",G8)-3),IF(MID(G8,4,1)="市",LEFT(G8,4),LEFT(G8,3)))&amp;"教育委員会","")</f>
        <v/>
      </c>
      <c r="I13" s="260"/>
      <c r="J13" s="260"/>
      <c r="K13" s="260"/>
      <c r="L13" s="261"/>
      <c r="N13" s="156"/>
    </row>
    <row r="14" spans="1:19" ht="33.950000000000003" customHeight="1" x14ac:dyDescent="0.35">
      <c r="A14" s="95"/>
      <c r="B14" s="95"/>
      <c r="C14" s="163" t="s">
        <v>66</v>
      </c>
      <c r="D14" s="164" t="s">
        <v>67</v>
      </c>
      <c r="E14" s="101" t="s">
        <v>68</v>
      </c>
      <c r="F14" s="282" t="s">
        <v>69</v>
      </c>
      <c r="G14" s="283"/>
      <c r="H14" s="254" t="s">
        <v>70</v>
      </c>
      <c r="I14" s="254"/>
      <c r="J14" s="255"/>
      <c r="K14" s="256" t="s">
        <v>71</v>
      </c>
      <c r="L14" s="257"/>
      <c r="M14" s="96"/>
      <c r="N14" s="156"/>
    </row>
    <row r="15" spans="1:19" ht="30.75" customHeight="1" x14ac:dyDescent="0.15">
      <c r="A15" s="95" t="s">
        <v>72</v>
      </c>
      <c r="B15" s="95">
        <v>1</v>
      </c>
      <c r="C15" s="102" t="str">
        <f>IF(入力用!$L4="","",入力用!$L4)</f>
        <v/>
      </c>
      <c r="D15" s="103"/>
      <c r="E15" s="104" t="str">
        <f>IF(入力用!$M4="","",入力用!$M4)</f>
        <v/>
      </c>
      <c r="F15" s="271" t="str">
        <f>IF(入力用!$N4="","",入力用!$N4)</f>
        <v/>
      </c>
      <c r="G15" s="284"/>
      <c r="H15" s="250" t="str">
        <f>"（"&amp;IF(入力用!$O4="","",入力用!$O4)&amp;"）"</f>
        <v>（）</v>
      </c>
      <c r="I15" s="250"/>
      <c r="J15" s="251"/>
      <c r="K15" s="246" t="str">
        <f>IF(入力用!$P4="","",入力用!$P4)</f>
        <v/>
      </c>
      <c r="L15" s="247"/>
      <c r="M15" s="96"/>
      <c r="N15" s="105" t="str">
        <f>IF(入力用!$U4="","","○")</f>
        <v/>
      </c>
    </row>
    <row r="16" spans="1:19" ht="30.75" customHeight="1" x14ac:dyDescent="0.15">
      <c r="A16" s="95" t="s">
        <v>73</v>
      </c>
      <c r="B16" s="95">
        <v>2</v>
      </c>
      <c r="C16" s="102" t="str">
        <f>IF(入力用!$L5="","",入力用!$L5)</f>
        <v/>
      </c>
      <c r="D16" s="103"/>
      <c r="E16" s="104" t="str">
        <f>IF(入力用!$M5="","",入力用!$M5)</f>
        <v/>
      </c>
      <c r="F16" s="271" t="str">
        <f>IF(入力用!$N5="","",入力用!$N5)</f>
        <v/>
      </c>
      <c r="G16" s="272"/>
      <c r="H16" s="250" t="str">
        <f>"（"&amp;IF(入力用!$O5="","",入力用!$O5)&amp;"）"</f>
        <v>（）</v>
      </c>
      <c r="I16" s="250"/>
      <c r="J16" s="251"/>
      <c r="K16" s="246" t="str">
        <f>IF(入力用!$P5="","",入力用!$P5)</f>
        <v/>
      </c>
      <c r="L16" s="247"/>
      <c r="M16" s="96"/>
      <c r="N16" s="105" t="str">
        <f>IF(入力用!$U5="","","○")</f>
        <v/>
      </c>
    </row>
    <row r="17" spans="1:14" ht="30.75" customHeight="1" x14ac:dyDescent="0.15">
      <c r="A17" s="95" t="s">
        <v>74</v>
      </c>
      <c r="B17" s="95">
        <v>3</v>
      </c>
      <c r="C17" s="102" t="str">
        <f>IF(入力用!$L6="","",入力用!$L6)</f>
        <v/>
      </c>
      <c r="D17" s="103"/>
      <c r="E17" s="104" t="str">
        <f>IF(入力用!$M6="","",入力用!$M6)</f>
        <v/>
      </c>
      <c r="F17" s="271" t="str">
        <f>IF(入力用!$N6="","",入力用!$N6)</f>
        <v/>
      </c>
      <c r="G17" s="272"/>
      <c r="H17" s="250" t="str">
        <f>"（"&amp;IF(入力用!$O6="","",入力用!$O6)&amp;"）"</f>
        <v>（）</v>
      </c>
      <c r="I17" s="250"/>
      <c r="J17" s="251"/>
      <c r="K17" s="246" t="str">
        <f>IF(入力用!$P6="","",入力用!$P6)</f>
        <v/>
      </c>
      <c r="L17" s="247"/>
      <c r="M17" s="96"/>
      <c r="N17" s="105" t="str">
        <f>IF(入力用!$U6="","","○")</f>
        <v/>
      </c>
    </row>
    <row r="18" spans="1:14" ht="30.75" customHeight="1" x14ac:dyDescent="0.15">
      <c r="A18" s="95" t="s">
        <v>75</v>
      </c>
      <c r="B18" s="95">
        <v>4</v>
      </c>
      <c r="C18" s="102" t="str">
        <f>IF(入力用!$L7="","",入力用!$L7)</f>
        <v/>
      </c>
      <c r="D18" s="103"/>
      <c r="E18" s="104" t="str">
        <f>IF(入力用!$M7="","",入力用!$M7)</f>
        <v/>
      </c>
      <c r="F18" s="271" t="str">
        <f>IF(入力用!$N7="","",入力用!$N7)</f>
        <v/>
      </c>
      <c r="G18" s="272"/>
      <c r="H18" s="250" t="str">
        <f>"（"&amp;IF(入力用!$O7="","",入力用!$O7)&amp;"）"</f>
        <v>（）</v>
      </c>
      <c r="I18" s="250"/>
      <c r="J18" s="251"/>
      <c r="K18" s="246" t="str">
        <f>IF(入力用!$P7="","",入力用!$P7)</f>
        <v/>
      </c>
      <c r="L18" s="247"/>
      <c r="M18" s="96"/>
      <c r="N18" s="105" t="str">
        <f>IF(入力用!$U7="","","○")</f>
        <v/>
      </c>
    </row>
    <row r="19" spans="1:14" ht="30.75" customHeight="1" x14ac:dyDescent="0.15">
      <c r="A19" s="95" t="s">
        <v>76</v>
      </c>
      <c r="B19" s="95">
        <v>5</v>
      </c>
      <c r="C19" s="102" t="str">
        <f>IF(入力用!$L8="","",入力用!$L8)</f>
        <v/>
      </c>
      <c r="D19" s="103"/>
      <c r="E19" s="104" t="str">
        <f>IF(入力用!$M8="","",入力用!$M8)</f>
        <v/>
      </c>
      <c r="F19" s="271" t="str">
        <f>IF(入力用!$N8="","",入力用!$N8)</f>
        <v/>
      </c>
      <c r="G19" s="272"/>
      <c r="H19" s="250" t="str">
        <f>"（"&amp;IF(入力用!$O8="","",入力用!$O8)&amp;"）"</f>
        <v>（）</v>
      </c>
      <c r="I19" s="250"/>
      <c r="J19" s="251"/>
      <c r="K19" s="246" t="str">
        <f>IF(入力用!$P8="","",入力用!$P8)</f>
        <v/>
      </c>
      <c r="L19" s="247"/>
      <c r="M19" s="96"/>
      <c r="N19" s="105" t="str">
        <f>IF(入力用!$U8="","","○")</f>
        <v/>
      </c>
    </row>
    <row r="20" spans="1:14" ht="30.75" customHeight="1" x14ac:dyDescent="0.15">
      <c r="A20" s="95" t="s">
        <v>77</v>
      </c>
      <c r="B20" s="95">
        <v>6</v>
      </c>
      <c r="C20" s="102" t="str">
        <f>IF(入力用!$L9="","",入力用!$L9)</f>
        <v/>
      </c>
      <c r="D20" s="103"/>
      <c r="E20" s="104" t="str">
        <f>IF(入力用!$M9="","",入力用!$M9)</f>
        <v/>
      </c>
      <c r="F20" s="271" t="str">
        <f>IF(入力用!$N9="","",入力用!$N9)</f>
        <v/>
      </c>
      <c r="G20" s="272"/>
      <c r="H20" s="250" t="str">
        <f>"（"&amp;IF(入力用!$O9="","",入力用!$O9)&amp;"）"</f>
        <v>（）</v>
      </c>
      <c r="I20" s="250"/>
      <c r="J20" s="251"/>
      <c r="K20" s="246" t="str">
        <f>IF(入力用!$P9="","",入力用!$P9)</f>
        <v/>
      </c>
      <c r="L20" s="247"/>
      <c r="M20" s="96"/>
      <c r="N20" s="105" t="str">
        <f>IF(入力用!$U9="","","○")</f>
        <v/>
      </c>
    </row>
    <row r="21" spans="1:14" ht="30.75" customHeight="1" x14ac:dyDescent="0.15">
      <c r="A21" s="95" t="s">
        <v>78</v>
      </c>
      <c r="B21" s="95">
        <v>7</v>
      </c>
      <c r="C21" s="102" t="str">
        <f>IF(入力用!$L10="","",入力用!$L10)</f>
        <v/>
      </c>
      <c r="D21" s="103"/>
      <c r="E21" s="104" t="str">
        <f>IF(入力用!$M10="","",入力用!$M10)</f>
        <v/>
      </c>
      <c r="F21" s="271" t="str">
        <f>IF(入力用!$N10="","",入力用!$N10)</f>
        <v/>
      </c>
      <c r="G21" s="272"/>
      <c r="H21" s="250" t="str">
        <f>"（"&amp;IF(入力用!$O10="","",入力用!$O10)&amp;"）"</f>
        <v>（）</v>
      </c>
      <c r="I21" s="250"/>
      <c r="J21" s="251"/>
      <c r="K21" s="246" t="str">
        <f>IF(入力用!$P10="","",入力用!$P10)</f>
        <v/>
      </c>
      <c r="L21" s="247"/>
      <c r="M21" s="96"/>
      <c r="N21" s="105" t="str">
        <f>IF(入力用!$U10="","","○")</f>
        <v/>
      </c>
    </row>
    <row r="22" spans="1:14" ht="30.75" customHeight="1" x14ac:dyDescent="0.15">
      <c r="A22" s="95" t="s">
        <v>79</v>
      </c>
      <c r="B22" s="95">
        <v>8</v>
      </c>
      <c r="C22" s="102" t="str">
        <f>IF(入力用!$L11="","",入力用!$L11)</f>
        <v/>
      </c>
      <c r="D22" s="103"/>
      <c r="E22" s="104" t="str">
        <f>IF(入力用!$M11="","",入力用!$M11)</f>
        <v/>
      </c>
      <c r="F22" s="271" t="str">
        <f>IF(入力用!$N11="","",入力用!$N11)</f>
        <v/>
      </c>
      <c r="G22" s="272"/>
      <c r="H22" s="250" t="str">
        <f>"（"&amp;IF(入力用!$O11="","",入力用!$O11)&amp;"）"</f>
        <v>（）</v>
      </c>
      <c r="I22" s="250"/>
      <c r="J22" s="251"/>
      <c r="K22" s="246" t="str">
        <f>IF(入力用!$P11="","",入力用!$P11)</f>
        <v/>
      </c>
      <c r="L22" s="247"/>
      <c r="M22" s="96"/>
      <c r="N22" s="105" t="str">
        <f>IF(入力用!$U11="","","○")</f>
        <v/>
      </c>
    </row>
    <row r="23" spans="1:14" ht="30.75" customHeight="1" x14ac:dyDescent="0.15">
      <c r="A23" s="95" t="s">
        <v>80</v>
      </c>
      <c r="B23" s="95">
        <v>9</v>
      </c>
      <c r="C23" s="102" t="str">
        <f>IF(入力用!$L12="","",入力用!$L12)</f>
        <v/>
      </c>
      <c r="D23" s="103"/>
      <c r="E23" s="104" t="str">
        <f>IF(入力用!$M12="","",入力用!$M12)</f>
        <v/>
      </c>
      <c r="F23" s="271" t="str">
        <f>IF(入力用!$N12="","",入力用!$N12)</f>
        <v/>
      </c>
      <c r="G23" s="272"/>
      <c r="H23" s="250" t="str">
        <f>"（"&amp;IF(入力用!$O12="","",入力用!$O12)&amp;"）"</f>
        <v>（）</v>
      </c>
      <c r="I23" s="250"/>
      <c r="J23" s="251"/>
      <c r="K23" s="246" t="str">
        <f>IF(入力用!$P12="","",入力用!$P12)</f>
        <v/>
      </c>
      <c r="L23" s="247"/>
      <c r="M23" s="96"/>
      <c r="N23" s="105" t="str">
        <f>IF(入力用!$U12="","","○")</f>
        <v/>
      </c>
    </row>
    <row r="24" spans="1:14" ht="30.75" customHeight="1" x14ac:dyDescent="0.15">
      <c r="A24" s="95" t="s">
        <v>81</v>
      </c>
      <c r="B24" s="95">
        <v>10</v>
      </c>
      <c r="C24" s="102" t="str">
        <f>IF(入力用!$L13="","",入力用!$L13)</f>
        <v/>
      </c>
      <c r="D24" s="103"/>
      <c r="E24" s="104" t="str">
        <f>IF(入力用!$M13="","",入力用!$M13)</f>
        <v/>
      </c>
      <c r="F24" s="271" t="str">
        <f>IF(入力用!$N13="","",入力用!$N13)</f>
        <v/>
      </c>
      <c r="G24" s="272"/>
      <c r="H24" s="250" t="str">
        <f>"（"&amp;IF(入力用!$O13="","",入力用!$O13)&amp;"）"</f>
        <v>（）</v>
      </c>
      <c r="I24" s="250"/>
      <c r="J24" s="251"/>
      <c r="K24" s="246" t="str">
        <f>IF(入力用!$P13="","",入力用!$P13)</f>
        <v/>
      </c>
      <c r="L24" s="247"/>
      <c r="M24" s="96"/>
      <c r="N24" s="105" t="str">
        <f>IF(入力用!$U13="","","○")</f>
        <v/>
      </c>
    </row>
    <row r="25" spans="1:14" ht="30.75" customHeight="1" x14ac:dyDescent="0.15">
      <c r="A25" s="95" t="s">
        <v>82</v>
      </c>
      <c r="B25" s="95">
        <v>11</v>
      </c>
      <c r="C25" s="102" t="str">
        <f>IF(入力用!$L14="","",入力用!$L14)</f>
        <v/>
      </c>
      <c r="D25" s="103"/>
      <c r="E25" s="104" t="str">
        <f>IF(入力用!$M14="","",入力用!$M14)</f>
        <v/>
      </c>
      <c r="F25" s="271" t="str">
        <f>IF(入力用!$N14="","",入力用!$N14)</f>
        <v/>
      </c>
      <c r="G25" s="272"/>
      <c r="H25" s="250" t="str">
        <f>"（"&amp;IF(入力用!$O14="","",入力用!$O14)&amp;"）"</f>
        <v>（）</v>
      </c>
      <c r="I25" s="250"/>
      <c r="J25" s="251"/>
      <c r="K25" s="246" t="str">
        <f>IF(入力用!$P14="","",入力用!$P14)</f>
        <v/>
      </c>
      <c r="L25" s="247"/>
      <c r="M25" s="96"/>
      <c r="N25" s="105" t="str">
        <f>IF(入力用!$U14="","","○")</f>
        <v/>
      </c>
    </row>
    <row r="26" spans="1:14" ht="30.75" customHeight="1" x14ac:dyDescent="0.15">
      <c r="A26" s="95" t="s">
        <v>83</v>
      </c>
      <c r="B26" s="95">
        <v>12</v>
      </c>
      <c r="C26" s="102" t="str">
        <f>IF(入力用!$L15="","",入力用!$L15)</f>
        <v/>
      </c>
      <c r="D26" s="103"/>
      <c r="E26" s="104" t="str">
        <f>IF(入力用!$M15="","",入力用!$M15)</f>
        <v/>
      </c>
      <c r="F26" s="271" t="str">
        <f>IF(入力用!$N15="","",入力用!$N15)</f>
        <v/>
      </c>
      <c r="G26" s="272"/>
      <c r="H26" s="250" t="str">
        <f>"（"&amp;IF(入力用!$O15="","",入力用!$O15)&amp;"）"</f>
        <v>（）</v>
      </c>
      <c r="I26" s="250"/>
      <c r="J26" s="251"/>
      <c r="K26" s="246" t="str">
        <f>IF(入力用!$P15="","",入力用!$P15)</f>
        <v/>
      </c>
      <c r="L26" s="247"/>
      <c r="M26" s="96"/>
      <c r="N26" s="105" t="str">
        <f>IF(入力用!$U15="","","○")</f>
        <v/>
      </c>
    </row>
    <row r="27" spans="1:14" ht="30.75" customHeight="1" x14ac:dyDescent="0.15">
      <c r="A27" s="95" t="s">
        <v>84</v>
      </c>
      <c r="B27" s="95">
        <v>13</v>
      </c>
      <c r="C27" s="102" t="str">
        <f>IF(入力用!$L16="","",入力用!$L16)</f>
        <v/>
      </c>
      <c r="D27" s="103"/>
      <c r="E27" s="104" t="str">
        <f>IF(入力用!$M16="","",入力用!$M16)</f>
        <v/>
      </c>
      <c r="F27" s="271" t="str">
        <f>IF(入力用!$N16="","",入力用!$N16)</f>
        <v/>
      </c>
      <c r="G27" s="272"/>
      <c r="H27" s="250" t="str">
        <f>"（"&amp;IF(入力用!$O16="","",入力用!$O16)&amp;"）"</f>
        <v>（）</v>
      </c>
      <c r="I27" s="250"/>
      <c r="J27" s="251"/>
      <c r="K27" s="246" t="str">
        <f>IF(入力用!$P16="","",入力用!$P16)</f>
        <v/>
      </c>
      <c r="L27" s="247"/>
      <c r="M27" s="96"/>
      <c r="N27" s="105" t="str">
        <f>IF(入力用!$U16="","","○")</f>
        <v/>
      </c>
    </row>
    <row r="28" spans="1:14" ht="30.75" customHeight="1" x14ac:dyDescent="0.15">
      <c r="A28" s="95" t="s">
        <v>85</v>
      </c>
      <c r="B28" s="95">
        <v>14</v>
      </c>
      <c r="C28" s="102" t="str">
        <f>IF(入力用!$L17="","",入力用!$L17)</f>
        <v/>
      </c>
      <c r="D28" s="103"/>
      <c r="E28" s="104" t="str">
        <f>IF(入力用!$M17="","",入力用!$M17)</f>
        <v/>
      </c>
      <c r="F28" s="271" t="str">
        <f>IF(入力用!$N17="","",入力用!$N17)</f>
        <v/>
      </c>
      <c r="G28" s="272"/>
      <c r="H28" s="250" t="str">
        <f>"（"&amp;IF(入力用!$O17="","",入力用!$O17)&amp;"）"</f>
        <v>（）</v>
      </c>
      <c r="I28" s="250"/>
      <c r="J28" s="251"/>
      <c r="K28" s="246" t="str">
        <f>IF(入力用!$P17="","",入力用!$P17)</f>
        <v/>
      </c>
      <c r="L28" s="247"/>
      <c r="M28" s="96"/>
      <c r="N28" s="105" t="str">
        <f>IF(入力用!$U17="","","○")</f>
        <v/>
      </c>
    </row>
    <row r="29" spans="1:14" ht="30.75" customHeight="1" x14ac:dyDescent="0.15">
      <c r="A29" s="95" t="s">
        <v>86</v>
      </c>
      <c r="B29" s="95">
        <v>15</v>
      </c>
      <c r="C29" s="102" t="str">
        <f>IF(入力用!$L18="","",入力用!$L18)</f>
        <v/>
      </c>
      <c r="D29" s="103"/>
      <c r="E29" s="104" t="str">
        <f>IF(入力用!$M18="","",入力用!$M18)</f>
        <v/>
      </c>
      <c r="F29" s="271" t="str">
        <f>IF(入力用!$N18="","",入力用!$N18)</f>
        <v/>
      </c>
      <c r="G29" s="272"/>
      <c r="H29" s="250" t="str">
        <f>"（"&amp;IF(入力用!$O18="","",入力用!$O18)&amp;"）"</f>
        <v>（）</v>
      </c>
      <c r="I29" s="250"/>
      <c r="J29" s="251"/>
      <c r="K29" s="246" t="str">
        <f>IF(入力用!$P18="","",入力用!$P18)</f>
        <v/>
      </c>
      <c r="L29" s="247"/>
      <c r="M29" s="96"/>
      <c r="N29" s="105" t="str">
        <f>IF(入力用!$U18="","","○")</f>
        <v/>
      </c>
    </row>
    <row r="30" spans="1:14" ht="30.75" customHeight="1" x14ac:dyDescent="0.15">
      <c r="A30" s="95" t="s">
        <v>87</v>
      </c>
      <c r="B30" s="95">
        <v>16</v>
      </c>
      <c r="C30" s="102" t="str">
        <f>IF(入力用!$L19="","",入力用!$L19)</f>
        <v/>
      </c>
      <c r="D30" s="103"/>
      <c r="E30" s="104" t="str">
        <f>IF(入力用!$M19="","",入力用!$M19)</f>
        <v/>
      </c>
      <c r="F30" s="271" t="str">
        <f>IF(入力用!$N19="","",入力用!$N19)</f>
        <v/>
      </c>
      <c r="G30" s="272"/>
      <c r="H30" s="250" t="str">
        <f>"（"&amp;IF(入力用!$O19="","",入力用!$O19)&amp;"）"</f>
        <v>（）</v>
      </c>
      <c r="I30" s="250"/>
      <c r="J30" s="251"/>
      <c r="K30" s="246" t="str">
        <f>IF(入力用!$P19="","",入力用!$P19)</f>
        <v/>
      </c>
      <c r="L30" s="247"/>
      <c r="M30" s="96"/>
      <c r="N30" s="105" t="str">
        <f>IF(入力用!$U19="","","○")</f>
        <v/>
      </c>
    </row>
    <row r="31" spans="1:14" ht="30.75" customHeight="1" x14ac:dyDescent="0.15">
      <c r="A31" s="95" t="s">
        <v>88</v>
      </c>
      <c r="B31" s="95">
        <v>17</v>
      </c>
      <c r="C31" s="102" t="str">
        <f>IF(入力用!$L20="","",入力用!$L20)</f>
        <v/>
      </c>
      <c r="D31" s="103"/>
      <c r="E31" s="104" t="str">
        <f>IF(入力用!$M20="","",入力用!$M20)</f>
        <v/>
      </c>
      <c r="F31" s="271" t="str">
        <f>IF(入力用!$N20="","",入力用!$N20)</f>
        <v/>
      </c>
      <c r="G31" s="272"/>
      <c r="H31" s="250" t="str">
        <f>"（"&amp;IF(入力用!$O20="","",入力用!$O20)&amp;"）"</f>
        <v>（）</v>
      </c>
      <c r="I31" s="250"/>
      <c r="J31" s="251"/>
      <c r="K31" s="246" t="str">
        <f>IF(入力用!$P20="","",入力用!$P20)</f>
        <v/>
      </c>
      <c r="L31" s="247"/>
      <c r="M31" s="96"/>
      <c r="N31" s="105" t="str">
        <f>IF(入力用!$U20="","","○")</f>
        <v/>
      </c>
    </row>
    <row r="32" spans="1:14" ht="30.75" customHeight="1" thickBot="1" x14ac:dyDescent="0.2">
      <c r="A32" s="95" t="s">
        <v>89</v>
      </c>
      <c r="B32" s="95">
        <v>18</v>
      </c>
      <c r="C32" s="106" t="str">
        <f>IF(入力用!$L21="","",入力用!$L21)</f>
        <v/>
      </c>
      <c r="D32" s="107"/>
      <c r="E32" s="108" t="str">
        <f>IF(入力用!$M21="","",入力用!$M21)</f>
        <v/>
      </c>
      <c r="F32" s="273" t="str">
        <f>IF(入力用!$N21="","",入力用!$N21)</f>
        <v/>
      </c>
      <c r="G32" s="274"/>
      <c r="H32" s="252" t="str">
        <f>"（"&amp;IF(入力用!$O21="","",入力用!$O21)&amp;"）"</f>
        <v>（）</v>
      </c>
      <c r="I32" s="252"/>
      <c r="J32" s="253"/>
      <c r="K32" s="248" t="str">
        <f>IF(入力用!$P21="","",入力用!$P21)</f>
        <v/>
      </c>
      <c r="L32" s="249"/>
      <c r="M32" s="96"/>
      <c r="N32" s="105" t="str">
        <f>IF(入力用!$U21="","","○")</f>
        <v/>
      </c>
    </row>
    <row r="33" spans="1:12" ht="15" thickBot="1" x14ac:dyDescent="0.2">
      <c r="A33" s="95"/>
      <c r="B33" s="95"/>
      <c r="C33" s="187"/>
      <c r="D33" s="187"/>
      <c r="E33" s="187"/>
      <c r="F33" s="187"/>
      <c r="G33" s="187"/>
      <c r="H33" s="187"/>
      <c r="I33" s="187"/>
      <c r="J33" s="187"/>
      <c r="K33" s="187"/>
      <c r="L33" s="187"/>
    </row>
    <row r="34" spans="1:12" ht="75.75" customHeight="1" thickTop="1" thickBot="1" x14ac:dyDescent="0.2">
      <c r="A34" s="95"/>
      <c r="B34" s="95"/>
      <c r="C34" s="109" t="s">
        <v>90</v>
      </c>
      <c r="D34" s="110"/>
      <c r="E34" s="111"/>
      <c r="F34" s="275">
        <f>入力用!O22</f>
        <v>0</v>
      </c>
      <c r="G34" s="275"/>
      <c r="H34" s="275"/>
      <c r="I34" s="275"/>
      <c r="J34" s="275"/>
      <c r="K34" s="275"/>
      <c r="L34" s="276"/>
    </row>
    <row r="35" spans="1:12" ht="12.75" hidden="1" customHeight="1" thickTop="1" x14ac:dyDescent="0.15">
      <c r="A35" s="95"/>
      <c r="B35" s="95"/>
      <c r="C35" s="112"/>
      <c r="D35" s="112"/>
      <c r="F35" s="113"/>
      <c r="G35" s="113"/>
      <c r="H35" s="113"/>
      <c r="I35" s="113"/>
      <c r="J35" s="113"/>
      <c r="K35" s="113"/>
      <c r="L35" s="113"/>
    </row>
    <row r="36" spans="1:12" ht="30" hidden="1" customHeight="1" x14ac:dyDescent="0.15">
      <c r="A36" s="95"/>
      <c r="B36" s="95"/>
      <c r="C36" s="112"/>
      <c r="D36" s="112"/>
      <c r="E36" s="277" t="str">
        <f>"参加申込選手数　　"&amp;COUNTA(入力用!$O$4:$O$21)&amp;"　人　×　600円　＝　"&amp;COUNTA(入力用!$O$4:$O$21)*600&amp;"　円"</f>
        <v>参加申込選手数　　0　人　×　600円　＝　0　円</v>
      </c>
      <c r="F36" s="278"/>
      <c r="G36" s="278"/>
      <c r="H36" s="278"/>
      <c r="I36" s="278"/>
      <c r="J36" s="278"/>
      <c r="K36" s="279"/>
      <c r="L36" s="113"/>
    </row>
    <row r="37" spans="1:12" ht="36" hidden="1" customHeight="1" x14ac:dyDescent="0.15">
      <c r="A37" s="95"/>
      <c r="B37" s="95"/>
      <c r="C37" s="114" t="s">
        <v>91</v>
      </c>
      <c r="D37" s="114"/>
      <c r="E37" s="92"/>
      <c r="F37" s="92"/>
      <c r="G37" s="92"/>
      <c r="H37" s="92"/>
      <c r="I37" s="92"/>
      <c r="J37" s="92"/>
      <c r="K37" s="92"/>
      <c r="L37" s="92"/>
    </row>
    <row r="38" spans="1:12" ht="28.5" hidden="1" customHeight="1" x14ac:dyDescent="0.15">
      <c r="A38" s="95"/>
      <c r="B38" s="95"/>
      <c r="C38" s="280" t="str">
        <f ca="1">"平成"&amp;DBCS(FIXED((YEAR(NOW())-1900)-88,0,TRUE))&amp;"年 "&amp;DBCS(FIXED(MONTH(NOW()),0,TRUE))&amp;"月 "&amp;DBCS(FIXED(DAY(NOW()),0,TRUE))&amp;"日"</f>
        <v>平成３７年 ３月 ３１日</v>
      </c>
      <c r="D38" s="280"/>
      <c r="E38" s="281"/>
      <c r="F38" s="281"/>
      <c r="G38" s="92"/>
      <c r="H38" s="92"/>
      <c r="I38" s="92"/>
      <c r="J38" s="92"/>
      <c r="K38" s="92"/>
      <c r="L38" s="92"/>
    </row>
    <row r="39" spans="1:12" ht="33" hidden="1" customHeight="1" x14ac:dyDescent="0.2">
      <c r="A39" s="95"/>
      <c r="B39" s="95"/>
      <c r="C39" s="265" t="str">
        <f>IF(VLOOKUP(県体予選プロ用!L1,大会名など!$A$2:$C$7,3)="","",VLOOKUP(県体予選プロ用!L1,大会名など!$A$2:$C$7,3)&amp;"　"&amp;IF(C5="能登ブロック","",VLOOKUP(県体予選プロ用!L1,大会名など!$A$2:$D$7,4))&amp;"　様")</f>
        <v>加賀地区中学校体育連盟会長
　山下　悟　様</v>
      </c>
      <c r="D39" s="265"/>
      <c r="E39" s="266"/>
      <c r="F39" s="266"/>
      <c r="G39" s="266"/>
      <c r="H39" s="266"/>
      <c r="I39" s="115"/>
      <c r="J39" s="92"/>
      <c r="K39" s="92"/>
      <c r="L39" s="92"/>
    </row>
    <row r="40" spans="1:12" hidden="1" x14ac:dyDescent="0.15">
      <c r="A40" s="95"/>
      <c r="B40" s="95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1:12" ht="30" hidden="1" customHeight="1" x14ac:dyDescent="0.15">
      <c r="A41" s="95"/>
      <c r="B41" s="95"/>
      <c r="C41" s="92"/>
      <c r="D41" s="92"/>
      <c r="F41" s="267">
        <f>入力用!C7</f>
        <v>0</v>
      </c>
      <c r="G41" s="268"/>
      <c r="H41" s="116" t="s">
        <v>105</v>
      </c>
      <c r="I41" s="269" t="str">
        <f>IF(LEN(TRIM(入力用!C12))&lt;=4,SUBSTITUTE(DBCS(TRIM(入力用!C12)),"　","　　"),IF(LEN(TRIM(入力用!C12))&gt;=6,SUBSTITUTE(TRIM(DBCS(入力用!C12)),"　",""),DBCS(TRIM(入力用!C12))))</f>
        <v/>
      </c>
      <c r="J41" s="270"/>
      <c r="K41" s="270"/>
      <c r="L41" s="117" t="s">
        <v>94</v>
      </c>
    </row>
    <row r="42" spans="1:12" ht="15" thickTop="1" x14ac:dyDescent="0.15">
      <c r="A42" s="95"/>
      <c r="B42" s="95"/>
    </row>
    <row r="43" spans="1:12" x14ac:dyDescent="0.15">
      <c r="A43" s="95"/>
      <c r="B43" s="95"/>
    </row>
    <row r="44" spans="1:12" x14ac:dyDescent="0.15">
      <c r="A44" s="95"/>
      <c r="B44" s="95"/>
    </row>
    <row r="45" spans="1:12" x14ac:dyDescent="0.15">
      <c r="A45" s="95"/>
      <c r="B45" s="95"/>
    </row>
    <row r="46" spans="1:12" x14ac:dyDescent="0.15">
      <c r="A46" s="95"/>
      <c r="B46" s="95"/>
    </row>
    <row r="47" spans="1:12" x14ac:dyDescent="0.15">
      <c r="A47" s="95"/>
      <c r="B47" s="95"/>
    </row>
    <row r="48" spans="1:12" x14ac:dyDescent="0.15">
      <c r="A48" s="95"/>
      <c r="B48" s="95"/>
    </row>
    <row r="49" spans="1:2" x14ac:dyDescent="0.15">
      <c r="A49" s="95"/>
      <c r="B49" s="95"/>
    </row>
    <row r="50" spans="1:2" x14ac:dyDescent="0.15">
      <c r="A50" s="95"/>
      <c r="B50" s="95"/>
    </row>
    <row r="51" spans="1:2" x14ac:dyDescent="0.15">
      <c r="A51" s="95"/>
      <c r="B51" s="95"/>
    </row>
    <row r="52" spans="1:2" x14ac:dyDescent="0.15">
      <c r="A52" s="95"/>
      <c r="B52" s="95"/>
    </row>
    <row r="53" spans="1:2" x14ac:dyDescent="0.15">
      <c r="A53" s="95"/>
      <c r="B53" s="95"/>
    </row>
    <row r="54" spans="1:2" x14ac:dyDescent="0.15">
      <c r="A54" s="95"/>
      <c r="B54" s="95"/>
    </row>
    <row r="55" spans="1:2" x14ac:dyDescent="0.15">
      <c r="A55" s="95"/>
      <c r="B55" s="95"/>
    </row>
    <row r="56" spans="1:2" x14ac:dyDescent="0.15">
      <c r="A56" s="95"/>
      <c r="B56" s="95"/>
    </row>
    <row r="57" spans="1:2" x14ac:dyDescent="0.15">
      <c r="A57" s="95"/>
      <c r="B57" s="95"/>
    </row>
    <row r="58" spans="1:2" x14ac:dyDescent="0.15">
      <c r="A58" s="95"/>
      <c r="B58" s="95"/>
    </row>
    <row r="59" spans="1:2" x14ac:dyDescent="0.15">
      <c r="A59" s="95"/>
      <c r="B59" s="95"/>
    </row>
    <row r="60" spans="1:2" x14ac:dyDescent="0.15">
      <c r="A60" s="95"/>
      <c r="B60" s="95"/>
    </row>
    <row r="61" spans="1:2" x14ac:dyDescent="0.15">
      <c r="A61" s="95"/>
      <c r="B61" s="95"/>
    </row>
    <row r="62" spans="1:2" x14ac:dyDescent="0.15">
      <c r="A62" s="95"/>
      <c r="B62" s="95"/>
    </row>
    <row r="63" spans="1:2" x14ac:dyDescent="0.15">
      <c r="A63" s="95"/>
      <c r="B63" s="95"/>
    </row>
    <row r="64" spans="1:2" x14ac:dyDescent="0.15">
      <c r="A64" s="95"/>
      <c r="B64" s="95"/>
    </row>
    <row r="65" spans="1:2" x14ac:dyDescent="0.15">
      <c r="A65" s="95"/>
      <c r="B65" s="95"/>
    </row>
    <row r="66" spans="1:2" x14ac:dyDescent="0.15">
      <c r="A66" s="95"/>
      <c r="B66" s="95"/>
    </row>
    <row r="67" spans="1:2" x14ac:dyDescent="0.15">
      <c r="A67" s="95"/>
      <c r="B67" s="95"/>
    </row>
    <row r="68" spans="1:2" x14ac:dyDescent="0.15">
      <c r="A68" s="95"/>
      <c r="B68" s="95"/>
    </row>
    <row r="69" spans="1:2" x14ac:dyDescent="0.15">
      <c r="A69" s="95"/>
      <c r="B69" s="95"/>
    </row>
    <row r="70" spans="1:2" x14ac:dyDescent="0.15">
      <c r="A70" s="95"/>
      <c r="B70" s="95"/>
    </row>
    <row r="71" spans="1:2" x14ac:dyDescent="0.15">
      <c r="A71" s="95"/>
      <c r="B71" s="95"/>
    </row>
    <row r="72" spans="1:2" x14ac:dyDescent="0.15">
      <c r="A72" s="95"/>
      <c r="B72" s="95"/>
    </row>
    <row r="73" spans="1:2" x14ac:dyDescent="0.15">
      <c r="A73" s="95"/>
      <c r="B73" s="95"/>
    </row>
    <row r="74" spans="1:2" x14ac:dyDescent="0.15">
      <c r="A74" s="95"/>
      <c r="B74" s="95"/>
    </row>
    <row r="75" spans="1:2" x14ac:dyDescent="0.15">
      <c r="A75" s="95"/>
      <c r="B75" s="95"/>
    </row>
    <row r="76" spans="1:2" x14ac:dyDescent="0.15">
      <c r="A76" s="95"/>
      <c r="B76" s="95"/>
    </row>
    <row r="77" spans="1:2" x14ac:dyDescent="0.15">
      <c r="A77" s="95"/>
      <c r="B77" s="95"/>
    </row>
    <row r="78" spans="1:2" x14ac:dyDescent="0.15">
      <c r="A78" s="95"/>
      <c r="B78" s="95"/>
    </row>
    <row r="79" spans="1:2" x14ac:dyDescent="0.15">
      <c r="A79" s="95"/>
      <c r="B79" s="95"/>
    </row>
    <row r="80" spans="1:2" x14ac:dyDescent="0.15">
      <c r="A80" s="95"/>
      <c r="B80" s="95"/>
    </row>
    <row r="81" spans="1:2" x14ac:dyDescent="0.15">
      <c r="A81" s="95"/>
      <c r="B81" s="95"/>
    </row>
    <row r="82" spans="1:2" x14ac:dyDescent="0.15">
      <c r="A82" s="95"/>
      <c r="B82" s="95"/>
    </row>
    <row r="83" spans="1:2" x14ac:dyDescent="0.15">
      <c r="A83" s="95"/>
      <c r="B83" s="95"/>
    </row>
    <row r="84" spans="1:2" x14ac:dyDescent="0.15">
      <c r="A84" s="95"/>
      <c r="B84" s="95"/>
    </row>
    <row r="85" spans="1:2" x14ac:dyDescent="0.15">
      <c r="A85" s="95"/>
      <c r="B85" s="95"/>
    </row>
    <row r="86" spans="1:2" x14ac:dyDescent="0.15">
      <c r="A86" s="95"/>
      <c r="B86" s="95"/>
    </row>
    <row r="87" spans="1:2" x14ac:dyDescent="0.15">
      <c r="A87" s="95"/>
      <c r="B87" s="95"/>
    </row>
    <row r="88" spans="1:2" x14ac:dyDescent="0.15">
      <c r="A88" s="95"/>
      <c r="B88" s="95"/>
    </row>
    <row r="89" spans="1:2" x14ac:dyDescent="0.15">
      <c r="A89" s="95"/>
      <c r="B89" s="95"/>
    </row>
    <row r="90" spans="1:2" x14ac:dyDescent="0.15">
      <c r="A90" s="95"/>
      <c r="B90" s="95"/>
    </row>
  </sheetData>
  <sheetProtection formatRows="0"/>
  <mergeCells count="88">
    <mergeCell ref="N9:N11"/>
    <mergeCell ref="C1:K1"/>
    <mergeCell ref="F29:G29"/>
    <mergeCell ref="F25:G25"/>
    <mergeCell ref="F26:G26"/>
    <mergeCell ref="F27:G27"/>
    <mergeCell ref="F23:G23"/>
    <mergeCell ref="F24:G24"/>
    <mergeCell ref="G8:L8"/>
    <mergeCell ref="F21:G21"/>
    <mergeCell ref="H23:J23"/>
    <mergeCell ref="K23:L23"/>
    <mergeCell ref="H24:J24"/>
    <mergeCell ref="K24:L24"/>
    <mergeCell ref="H25:J25"/>
    <mergeCell ref="F15:G15"/>
    <mergeCell ref="I41:K41"/>
    <mergeCell ref="F31:G31"/>
    <mergeCell ref="F32:G32"/>
    <mergeCell ref="C39:H39"/>
    <mergeCell ref="F41:G41"/>
    <mergeCell ref="C38:F38"/>
    <mergeCell ref="E36:K36"/>
    <mergeCell ref="F34:L34"/>
    <mergeCell ref="H31:J31"/>
    <mergeCell ref="K31:L31"/>
    <mergeCell ref="H32:J32"/>
    <mergeCell ref="K32:L32"/>
    <mergeCell ref="F30:G30"/>
    <mergeCell ref="F28:G28"/>
    <mergeCell ref="F17:G17"/>
    <mergeCell ref="F22:G22"/>
    <mergeCell ref="F19:G19"/>
    <mergeCell ref="F20:G20"/>
    <mergeCell ref="F16:G16"/>
    <mergeCell ref="F18:G18"/>
    <mergeCell ref="H17:J17"/>
    <mergeCell ref="E8:F8"/>
    <mergeCell ref="F14:G14"/>
    <mergeCell ref="H13:L13"/>
    <mergeCell ref="C13:G13"/>
    <mergeCell ref="C11:D11"/>
    <mergeCell ref="C12:D12"/>
    <mergeCell ref="E9:F9"/>
    <mergeCell ref="K14:L14"/>
    <mergeCell ref="K15:L15"/>
    <mergeCell ref="H14:J14"/>
    <mergeCell ref="H15:J15"/>
    <mergeCell ref="H16:J16"/>
    <mergeCell ref="K16:L16"/>
    <mergeCell ref="C3:L3"/>
    <mergeCell ref="E11:F11"/>
    <mergeCell ref="E12:F12"/>
    <mergeCell ref="C4:L4"/>
    <mergeCell ref="I5:L5"/>
    <mergeCell ref="E6:G6"/>
    <mergeCell ref="C8:D8"/>
    <mergeCell ref="I6:L6"/>
    <mergeCell ref="E7:G7"/>
    <mergeCell ref="C5:G5"/>
    <mergeCell ref="C6:D6"/>
    <mergeCell ref="C7:D7"/>
    <mergeCell ref="E10:F10"/>
    <mergeCell ref="I7:L7"/>
    <mergeCell ref="C9:D9"/>
    <mergeCell ref="C10:D10"/>
    <mergeCell ref="K17:L17"/>
    <mergeCell ref="H18:J18"/>
    <mergeCell ref="K18:L18"/>
    <mergeCell ref="H19:J19"/>
    <mergeCell ref="K19:L19"/>
    <mergeCell ref="H20:J20"/>
    <mergeCell ref="K20:L20"/>
    <mergeCell ref="H21:J21"/>
    <mergeCell ref="K21:L21"/>
    <mergeCell ref="H22:J22"/>
    <mergeCell ref="K22:L22"/>
    <mergeCell ref="K25:L25"/>
    <mergeCell ref="H26:J26"/>
    <mergeCell ref="K26:L26"/>
    <mergeCell ref="H27:J27"/>
    <mergeCell ref="K27:L27"/>
    <mergeCell ref="H28:J28"/>
    <mergeCell ref="K28:L28"/>
    <mergeCell ref="H29:J29"/>
    <mergeCell ref="K29:L29"/>
    <mergeCell ref="H30:J30"/>
    <mergeCell ref="K30:L3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rowBreaks count="1" manualBreakCount="1">
    <brk id="41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4"/>
  <sheetViews>
    <sheetView showGridLines="0" view="pageBreakPreview" topLeftCell="A22" zoomScaleNormal="100" zoomScaleSheetLayoutView="100" workbookViewId="0">
      <selection activeCell="A31" sqref="A31:B31"/>
    </sheetView>
  </sheetViews>
  <sheetFormatPr defaultRowHeight="13.5" x14ac:dyDescent="0.2"/>
  <cols>
    <col min="1" max="1" width="10.5546875" style="138" customWidth="1"/>
    <col min="2" max="7" width="5.44140625" style="138" customWidth="1"/>
    <col min="8" max="9" width="4.88671875" style="138" customWidth="1"/>
    <col min="10" max="10" width="2.109375" style="138" bestFit="1" customWidth="1"/>
    <col min="11" max="11" width="4.5546875" style="138" customWidth="1"/>
    <col min="12" max="12" width="2.109375" style="138" bestFit="1" customWidth="1"/>
    <col min="13" max="13" width="4.5546875" style="138" customWidth="1"/>
    <col min="14" max="17" width="3.33203125" style="138" customWidth="1"/>
    <col min="18" max="18" width="8.88671875" style="129"/>
    <col min="19" max="19" width="7.33203125" style="2" bestFit="1" customWidth="1"/>
    <col min="20" max="256" width="8.88671875" style="129"/>
    <col min="257" max="257" width="10.5546875" style="129" customWidth="1"/>
    <col min="258" max="263" width="5.44140625" style="129" customWidth="1"/>
    <col min="264" max="265" width="4.88671875" style="129" customWidth="1"/>
    <col min="266" max="273" width="3.33203125" style="129" customWidth="1"/>
    <col min="274" max="512" width="8.88671875" style="129"/>
    <col min="513" max="513" width="10.5546875" style="129" customWidth="1"/>
    <col min="514" max="519" width="5.44140625" style="129" customWidth="1"/>
    <col min="520" max="521" width="4.88671875" style="129" customWidth="1"/>
    <col min="522" max="529" width="3.33203125" style="129" customWidth="1"/>
    <col min="530" max="768" width="8.88671875" style="129"/>
    <col min="769" max="769" width="10.5546875" style="129" customWidth="1"/>
    <col min="770" max="775" width="5.44140625" style="129" customWidth="1"/>
    <col min="776" max="777" width="4.88671875" style="129" customWidth="1"/>
    <col min="778" max="785" width="3.33203125" style="129" customWidth="1"/>
    <col min="786" max="1024" width="8.88671875" style="129"/>
    <col min="1025" max="1025" width="10.5546875" style="129" customWidth="1"/>
    <col min="1026" max="1031" width="5.44140625" style="129" customWidth="1"/>
    <col min="1032" max="1033" width="4.88671875" style="129" customWidth="1"/>
    <col min="1034" max="1041" width="3.33203125" style="129" customWidth="1"/>
    <col min="1042" max="1280" width="8.88671875" style="129"/>
    <col min="1281" max="1281" width="10.5546875" style="129" customWidth="1"/>
    <col min="1282" max="1287" width="5.44140625" style="129" customWidth="1"/>
    <col min="1288" max="1289" width="4.88671875" style="129" customWidth="1"/>
    <col min="1290" max="1297" width="3.33203125" style="129" customWidth="1"/>
    <col min="1298" max="1536" width="8.88671875" style="129"/>
    <col min="1537" max="1537" width="10.5546875" style="129" customWidth="1"/>
    <col min="1538" max="1543" width="5.44140625" style="129" customWidth="1"/>
    <col min="1544" max="1545" width="4.88671875" style="129" customWidth="1"/>
    <col min="1546" max="1553" width="3.33203125" style="129" customWidth="1"/>
    <col min="1554" max="1792" width="8.88671875" style="129"/>
    <col min="1793" max="1793" width="10.5546875" style="129" customWidth="1"/>
    <col min="1794" max="1799" width="5.44140625" style="129" customWidth="1"/>
    <col min="1800" max="1801" width="4.88671875" style="129" customWidth="1"/>
    <col min="1802" max="1809" width="3.33203125" style="129" customWidth="1"/>
    <col min="1810" max="2048" width="8.88671875" style="129"/>
    <col min="2049" max="2049" width="10.5546875" style="129" customWidth="1"/>
    <col min="2050" max="2055" width="5.44140625" style="129" customWidth="1"/>
    <col min="2056" max="2057" width="4.88671875" style="129" customWidth="1"/>
    <col min="2058" max="2065" width="3.33203125" style="129" customWidth="1"/>
    <col min="2066" max="2304" width="8.88671875" style="129"/>
    <col min="2305" max="2305" width="10.5546875" style="129" customWidth="1"/>
    <col min="2306" max="2311" width="5.44140625" style="129" customWidth="1"/>
    <col min="2312" max="2313" width="4.88671875" style="129" customWidth="1"/>
    <col min="2314" max="2321" width="3.33203125" style="129" customWidth="1"/>
    <col min="2322" max="2560" width="8.88671875" style="129"/>
    <col min="2561" max="2561" width="10.5546875" style="129" customWidth="1"/>
    <col min="2562" max="2567" width="5.44140625" style="129" customWidth="1"/>
    <col min="2568" max="2569" width="4.88671875" style="129" customWidth="1"/>
    <col min="2570" max="2577" width="3.33203125" style="129" customWidth="1"/>
    <col min="2578" max="2816" width="8.88671875" style="129"/>
    <col min="2817" max="2817" width="10.5546875" style="129" customWidth="1"/>
    <col min="2818" max="2823" width="5.44140625" style="129" customWidth="1"/>
    <col min="2824" max="2825" width="4.88671875" style="129" customWidth="1"/>
    <col min="2826" max="2833" width="3.33203125" style="129" customWidth="1"/>
    <col min="2834" max="3072" width="8.88671875" style="129"/>
    <col min="3073" max="3073" width="10.5546875" style="129" customWidth="1"/>
    <col min="3074" max="3079" width="5.44140625" style="129" customWidth="1"/>
    <col min="3080" max="3081" width="4.88671875" style="129" customWidth="1"/>
    <col min="3082" max="3089" width="3.33203125" style="129" customWidth="1"/>
    <col min="3090" max="3328" width="8.88671875" style="129"/>
    <col min="3329" max="3329" width="10.5546875" style="129" customWidth="1"/>
    <col min="3330" max="3335" width="5.44140625" style="129" customWidth="1"/>
    <col min="3336" max="3337" width="4.88671875" style="129" customWidth="1"/>
    <col min="3338" max="3345" width="3.33203125" style="129" customWidth="1"/>
    <col min="3346" max="3584" width="8.88671875" style="129"/>
    <col min="3585" max="3585" width="10.5546875" style="129" customWidth="1"/>
    <col min="3586" max="3591" width="5.44140625" style="129" customWidth="1"/>
    <col min="3592" max="3593" width="4.88671875" style="129" customWidth="1"/>
    <col min="3594" max="3601" width="3.33203125" style="129" customWidth="1"/>
    <col min="3602" max="3840" width="8.88671875" style="129"/>
    <col min="3841" max="3841" width="10.5546875" style="129" customWidth="1"/>
    <col min="3842" max="3847" width="5.44140625" style="129" customWidth="1"/>
    <col min="3848" max="3849" width="4.88671875" style="129" customWidth="1"/>
    <col min="3850" max="3857" width="3.33203125" style="129" customWidth="1"/>
    <col min="3858" max="4096" width="8.88671875" style="129"/>
    <col min="4097" max="4097" width="10.5546875" style="129" customWidth="1"/>
    <col min="4098" max="4103" width="5.44140625" style="129" customWidth="1"/>
    <col min="4104" max="4105" width="4.88671875" style="129" customWidth="1"/>
    <col min="4106" max="4113" width="3.33203125" style="129" customWidth="1"/>
    <col min="4114" max="4352" width="8.88671875" style="129"/>
    <col min="4353" max="4353" width="10.5546875" style="129" customWidth="1"/>
    <col min="4354" max="4359" width="5.44140625" style="129" customWidth="1"/>
    <col min="4360" max="4361" width="4.88671875" style="129" customWidth="1"/>
    <col min="4362" max="4369" width="3.33203125" style="129" customWidth="1"/>
    <col min="4370" max="4608" width="8.88671875" style="129"/>
    <col min="4609" max="4609" width="10.5546875" style="129" customWidth="1"/>
    <col min="4610" max="4615" width="5.44140625" style="129" customWidth="1"/>
    <col min="4616" max="4617" width="4.88671875" style="129" customWidth="1"/>
    <col min="4618" max="4625" width="3.33203125" style="129" customWidth="1"/>
    <col min="4626" max="4864" width="8.88671875" style="129"/>
    <col min="4865" max="4865" width="10.5546875" style="129" customWidth="1"/>
    <col min="4866" max="4871" width="5.44140625" style="129" customWidth="1"/>
    <col min="4872" max="4873" width="4.88671875" style="129" customWidth="1"/>
    <col min="4874" max="4881" width="3.33203125" style="129" customWidth="1"/>
    <col min="4882" max="5120" width="8.88671875" style="129"/>
    <col min="5121" max="5121" width="10.5546875" style="129" customWidth="1"/>
    <col min="5122" max="5127" width="5.44140625" style="129" customWidth="1"/>
    <col min="5128" max="5129" width="4.88671875" style="129" customWidth="1"/>
    <col min="5130" max="5137" width="3.33203125" style="129" customWidth="1"/>
    <col min="5138" max="5376" width="8.88671875" style="129"/>
    <col min="5377" max="5377" width="10.5546875" style="129" customWidth="1"/>
    <col min="5378" max="5383" width="5.44140625" style="129" customWidth="1"/>
    <col min="5384" max="5385" width="4.88671875" style="129" customWidth="1"/>
    <col min="5386" max="5393" width="3.33203125" style="129" customWidth="1"/>
    <col min="5394" max="5632" width="8.88671875" style="129"/>
    <col min="5633" max="5633" width="10.5546875" style="129" customWidth="1"/>
    <col min="5634" max="5639" width="5.44140625" style="129" customWidth="1"/>
    <col min="5640" max="5641" width="4.88671875" style="129" customWidth="1"/>
    <col min="5642" max="5649" width="3.33203125" style="129" customWidth="1"/>
    <col min="5650" max="5888" width="8.88671875" style="129"/>
    <col min="5889" max="5889" width="10.5546875" style="129" customWidth="1"/>
    <col min="5890" max="5895" width="5.44140625" style="129" customWidth="1"/>
    <col min="5896" max="5897" width="4.88671875" style="129" customWidth="1"/>
    <col min="5898" max="5905" width="3.33203125" style="129" customWidth="1"/>
    <col min="5906" max="6144" width="8.88671875" style="129"/>
    <col min="6145" max="6145" width="10.5546875" style="129" customWidth="1"/>
    <col min="6146" max="6151" width="5.44140625" style="129" customWidth="1"/>
    <col min="6152" max="6153" width="4.88671875" style="129" customWidth="1"/>
    <col min="6154" max="6161" width="3.33203125" style="129" customWidth="1"/>
    <col min="6162" max="6400" width="8.88671875" style="129"/>
    <col min="6401" max="6401" width="10.5546875" style="129" customWidth="1"/>
    <col min="6402" max="6407" width="5.44140625" style="129" customWidth="1"/>
    <col min="6408" max="6409" width="4.88671875" style="129" customWidth="1"/>
    <col min="6410" max="6417" width="3.33203125" style="129" customWidth="1"/>
    <col min="6418" max="6656" width="8.88671875" style="129"/>
    <col min="6657" max="6657" width="10.5546875" style="129" customWidth="1"/>
    <col min="6658" max="6663" width="5.44140625" style="129" customWidth="1"/>
    <col min="6664" max="6665" width="4.88671875" style="129" customWidth="1"/>
    <col min="6666" max="6673" width="3.33203125" style="129" customWidth="1"/>
    <col min="6674" max="6912" width="8.88671875" style="129"/>
    <col min="6913" max="6913" width="10.5546875" style="129" customWidth="1"/>
    <col min="6914" max="6919" width="5.44140625" style="129" customWidth="1"/>
    <col min="6920" max="6921" width="4.88671875" style="129" customWidth="1"/>
    <col min="6922" max="6929" width="3.33203125" style="129" customWidth="1"/>
    <col min="6930" max="7168" width="8.88671875" style="129"/>
    <col min="7169" max="7169" width="10.5546875" style="129" customWidth="1"/>
    <col min="7170" max="7175" width="5.44140625" style="129" customWidth="1"/>
    <col min="7176" max="7177" width="4.88671875" style="129" customWidth="1"/>
    <col min="7178" max="7185" width="3.33203125" style="129" customWidth="1"/>
    <col min="7186" max="7424" width="8.88671875" style="129"/>
    <col min="7425" max="7425" width="10.5546875" style="129" customWidth="1"/>
    <col min="7426" max="7431" width="5.44140625" style="129" customWidth="1"/>
    <col min="7432" max="7433" width="4.88671875" style="129" customWidth="1"/>
    <col min="7434" max="7441" width="3.33203125" style="129" customWidth="1"/>
    <col min="7442" max="7680" width="8.88671875" style="129"/>
    <col min="7681" max="7681" width="10.5546875" style="129" customWidth="1"/>
    <col min="7682" max="7687" width="5.44140625" style="129" customWidth="1"/>
    <col min="7688" max="7689" width="4.88671875" style="129" customWidth="1"/>
    <col min="7690" max="7697" width="3.33203125" style="129" customWidth="1"/>
    <col min="7698" max="7936" width="8.88671875" style="129"/>
    <col min="7937" max="7937" width="10.5546875" style="129" customWidth="1"/>
    <col min="7938" max="7943" width="5.44140625" style="129" customWidth="1"/>
    <col min="7944" max="7945" width="4.88671875" style="129" customWidth="1"/>
    <col min="7946" max="7953" width="3.33203125" style="129" customWidth="1"/>
    <col min="7954" max="8192" width="8.88671875" style="129"/>
    <col min="8193" max="8193" width="10.5546875" style="129" customWidth="1"/>
    <col min="8194" max="8199" width="5.44140625" style="129" customWidth="1"/>
    <col min="8200" max="8201" width="4.88671875" style="129" customWidth="1"/>
    <col min="8202" max="8209" width="3.33203125" style="129" customWidth="1"/>
    <col min="8210" max="8448" width="8.88671875" style="129"/>
    <col min="8449" max="8449" width="10.5546875" style="129" customWidth="1"/>
    <col min="8450" max="8455" width="5.44140625" style="129" customWidth="1"/>
    <col min="8456" max="8457" width="4.88671875" style="129" customWidth="1"/>
    <col min="8458" max="8465" width="3.33203125" style="129" customWidth="1"/>
    <col min="8466" max="8704" width="8.88671875" style="129"/>
    <col min="8705" max="8705" width="10.5546875" style="129" customWidth="1"/>
    <col min="8706" max="8711" width="5.44140625" style="129" customWidth="1"/>
    <col min="8712" max="8713" width="4.88671875" style="129" customWidth="1"/>
    <col min="8714" max="8721" width="3.33203125" style="129" customWidth="1"/>
    <col min="8722" max="8960" width="8.88671875" style="129"/>
    <col min="8961" max="8961" width="10.5546875" style="129" customWidth="1"/>
    <col min="8962" max="8967" width="5.44140625" style="129" customWidth="1"/>
    <col min="8968" max="8969" width="4.88671875" style="129" customWidth="1"/>
    <col min="8970" max="8977" width="3.33203125" style="129" customWidth="1"/>
    <col min="8978" max="9216" width="8.88671875" style="129"/>
    <col min="9217" max="9217" width="10.5546875" style="129" customWidth="1"/>
    <col min="9218" max="9223" width="5.44140625" style="129" customWidth="1"/>
    <col min="9224" max="9225" width="4.88671875" style="129" customWidth="1"/>
    <col min="9226" max="9233" width="3.33203125" style="129" customWidth="1"/>
    <col min="9234" max="9472" width="8.88671875" style="129"/>
    <col min="9473" max="9473" width="10.5546875" style="129" customWidth="1"/>
    <col min="9474" max="9479" width="5.44140625" style="129" customWidth="1"/>
    <col min="9480" max="9481" width="4.88671875" style="129" customWidth="1"/>
    <col min="9482" max="9489" width="3.33203125" style="129" customWidth="1"/>
    <col min="9490" max="9728" width="8.88671875" style="129"/>
    <col min="9729" max="9729" width="10.5546875" style="129" customWidth="1"/>
    <col min="9730" max="9735" width="5.44140625" style="129" customWidth="1"/>
    <col min="9736" max="9737" width="4.88671875" style="129" customWidth="1"/>
    <col min="9738" max="9745" width="3.33203125" style="129" customWidth="1"/>
    <col min="9746" max="9984" width="8.88671875" style="129"/>
    <col min="9985" max="9985" width="10.5546875" style="129" customWidth="1"/>
    <col min="9986" max="9991" width="5.44140625" style="129" customWidth="1"/>
    <col min="9992" max="9993" width="4.88671875" style="129" customWidth="1"/>
    <col min="9994" max="10001" width="3.33203125" style="129" customWidth="1"/>
    <col min="10002" max="10240" width="8.88671875" style="129"/>
    <col min="10241" max="10241" width="10.5546875" style="129" customWidth="1"/>
    <col min="10242" max="10247" width="5.44140625" style="129" customWidth="1"/>
    <col min="10248" max="10249" width="4.88671875" style="129" customWidth="1"/>
    <col min="10250" max="10257" width="3.33203125" style="129" customWidth="1"/>
    <col min="10258" max="10496" width="8.88671875" style="129"/>
    <col min="10497" max="10497" width="10.5546875" style="129" customWidth="1"/>
    <col min="10498" max="10503" width="5.44140625" style="129" customWidth="1"/>
    <col min="10504" max="10505" width="4.88671875" style="129" customWidth="1"/>
    <col min="10506" max="10513" width="3.33203125" style="129" customWidth="1"/>
    <col min="10514" max="10752" width="8.88671875" style="129"/>
    <col min="10753" max="10753" width="10.5546875" style="129" customWidth="1"/>
    <col min="10754" max="10759" width="5.44140625" style="129" customWidth="1"/>
    <col min="10760" max="10761" width="4.88671875" style="129" customWidth="1"/>
    <col min="10762" max="10769" width="3.33203125" style="129" customWidth="1"/>
    <col min="10770" max="11008" width="8.88671875" style="129"/>
    <col min="11009" max="11009" width="10.5546875" style="129" customWidth="1"/>
    <col min="11010" max="11015" width="5.44140625" style="129" customWidth="1"/>
    <col min="11016" max="11017" width="4.88671875" style="129" customWidth="1"/>
    <col min="11018" max="11025" width="3.33203125" style="129" customWidth="1"/>
    <col min="11026" max="11264" width="8.88671875" style="129"/>
    <col min="11265" max="11265" width="10.5546875" style="129" customWidth="1"/>
    <col min="11266" max="11271" width="5.44140625" style="129" customWidth="1"/>
    <col min="11272" max="11273" width="4.88671875" style="129" customWidth="1"/>
    <col min="11274" max="11281" width="3.33203125" style="129" customWidth="1"/>
    <col min="11282" max="11520" width="8.88671875" style="129"/>
    <col min="11521" max="11521" width="10.5546875" style="129" customWidth="1"/>
    <col min="11522" max="11527" width="5.44140625" style="129" customWidth="1"/>
    <col min="11528" max="11529" width="4.88671875" style="129" customWidth="1"/>
    <col min="11530" max="11537" width="3.33203125" style="129" customWidth="1"/>
    <col min="11538" max="11776" width="8.88671875" style="129"/>
    <col min="11777" max="11777" width="10.5546875" style="129" customWidth="1"/>
    <col min="11778" max="11783" width="5.44140625" style="129" customWidth="1"/>
    <col min="11784" max="11785" width="4.88671875" style="129" customWidth="1"/>
    <col min="11786" max="11793" width="3.33203125" style="129" customWidth="1"/>
    <col min="11794" max="12032" width="8.88671875" style="129"/>
    <col min="12033" max="12033" width="10.5546875" style="129" customWidth="1"/>
    <col min="12034" max="12039" width="5.44140625" style="129" customWidth="1"/>
    <col min="12040" max="12041" width="4.88671875" style="129" customWidth="1"/>
    <col min="12042" max="12049" width="3.33203125" style="129" customWidth="1"/>
    <col min="12050" max="12288" width="8.88671875" style="129"/>
    <col min="12289" max="12289" width="10.5546875" style="129" customWidth="1"/>
    <col min="12290" max="12295" width="5.44140625" style="129" customWidth="1"/>
    <col min="12296" max="12297" width="4.88671875" style="129" customWidth="1"/>
    <col min="12298" max="12305" width="3.33203125" style="129" customWidth="1"/>
    <col min="12306" max="12544" width="8.88671875" style="129"/>
    <col min="12545" max="12545" width="10.5546875" style="129" customWidth="1"/>
    <col min="12546" max="12551" width="5.44140625" style="129" customWidth="1"/>
    <col min="12552" max="12553" width="4.88671875" style="129" customWidth="1"/>
    <col min="12554" max="12561" width="3.33203125" style="129" customWidth="1"/>
    <col min="12562" max="12800" width="8.88671875" style="129"/>
    <col min="12801" max="12801" width="10.5546875" style="129" customWidth="1"/>
    <col min="12802" max="12807" width="5.44140625" style="129" customWidth="1"/>
    <col min="12808" max="12809" width="4.88671875" style="129" customWidth="1"/>
    <col min="12810" max="12817" width="3.33203125" style="129" customWidth="1"/>
    <col min="12818" max="13056" width="8.88671875" style="129"/>
    <col min="13057" max="13057" width="10.5546875" style="129" customWidth="1"/>
    <col min="13058" max="13063" width="5.44140625" style="129" customWidth="1"/>
    <col min="13064" max="13065" width="4.88671875" style="129" customWidth="1"/>
    <col min="13066" max="13073" width="3.33203125" style="129" customWidth="1"/>
    <col min="13074" max="13312" width="8.88671875" style="129"/>
    <col min="13313" max="13313" width="10.5546875" style="129" customWidth="1"/>
    <col min="13314" max="13319" width="5.44140625" style="129" customWidth="1"/>
    <col min="13320" max="13321" width="4.88671875" style="129" customWidth="1"/>
    <col min="13322" max="13329" width="3.33203125" style="129" customWidth="1"/>
    <col min="13330" max="13568" width="8.88671875" style="129"/>
    <col min="13569" max="13569" width="10.5546875" style="129" customWidth="1"/>
    <col min="13570" max="13575" width="5.44140625" style="129" customWidth="1"/>
    <col min="13576" max="13577" width="4.88671875" style="129" customWidth="1"/>
    <col min="13578" max="13585" width="3.33203125" style="129" customWidth="1"/>
    <col min="13586" max="13824" width="8.88671875" style="129"/>
    <col min="13825" max="13825" width="10.5546875" style="129" customWidth="1"/>
    <col min="13826" max="13831" width="5.44140625" style="129" customWidth="1"/>
    <col min="13832" max="13833" width="4.88671875" style="129" customWidth="1"/>
    <col min="13834" max="13841" width="3.33203125" style="129" customWidth="1"/>
    <col min="13842" max="14080" width="8.88671875" style="129"/>
    <col min="14081" max="14081" width="10.5546875" style="129" customWidth="1"/>
    <col min="14082" max="14087" width="5.44140625" style="129" customWidth="1"/>
    <col min="14088" max="14089" width="4.88671875" style="129" customWidth="1"/>
    <col min="14090" max="14097" width="3.33203125" style="129" customWidth="1"/>
    <col min="14098" max="14336" width="8.88671875" style="129"/>
    <col min="14337" max="14337" width="10.5546875" style="129" customWidth="1"/>
    <col min="14338" max="14343" width="5.44140625" style="129" customWidth="1"/>
    <col min="14344" max="14345" width="4.88671875" style="129" customWidth="1"/>
    <col min="14346" max="14353" width="3.33203125" style="129" customWidth="1"/>
    <col min="14354" max="14592" width="8.88671875" style="129"/>
    <col min="14593" max="14593" width="10.5546875" style="129" customWidth="1"/>
    <col min="14594" max="14599" width="5.44140625" style="129" customWidth="1"/>
    <col min="14600" max="14601" width="4.88671875" style="129" customWidth="1"/>
    <col min="14602" max="14609" width="3.33203125" style="129" customWidth="1"/>
    <col min="14610" max="14848" width="8.88671875" style="129"/>
    <col min="14849" max="14849" width="10.5546875" style="129" customWidth="1"/>
    <col min="14850" max="14855" width="5.44140625" style="129" customWidth="1"/>
    <col min="14856" max="14857" width="4.88671875" style="129" customWidth="1"/>
    <col min="14858" max="14865" width="3.33203125" style="129" customWidth="1"/>
    <col min="14866" max="15104" width="8.88671875" style="129"/>
    <col min="15105" max="15105" width="10.5546875" style="129" customWidth="1"/>
    <col min="15106" max="15111" width="5.44140625" style="129" customWidth="1"/>
    <col min="15112" max="15113" width="4.88671875" style="129" customWidth="1"/>
    <col min="15114" max="15121" width="3.33203125" style="129" customWidth="1"/>
    <col min="15122" max="15360" width="8.88671875" style="129"/>
    <col min="15361" max="15361" width="10.5546875" style="129" customWidth="1"/>
    <col min="15362" max="15367" width="5.44140625" style="129" customWidth="1"/>
    <col min="15368" max="15369" width="4.88671875" style="129" customWidth="1"/>
    <col min="15370" max="15377" width="3.33203125" style="129" customWidth="1"/>
    <col min="15378" max="15616" width="8.88671875" style="129"/>
    <col min="15617" max="15617" width="10.5546875" style="129" customWidth="1"/>
    <col min="15618" max="15623" width="5.44140625" style="129" customWidth="1"/>
    <col min="15624" max="15625" width="4.88671875" style="129" customWidth="1"/>
    <col min="15626" max="15633" width="3.33203125" style="129" customWidth="1"/>
    <col min="15634" max="15872" width="8.88671875" style="129"/>
    <col min="15873" max="15873" width="10.5546875" style="129" customWidth="1"/>
    <col min="15874" max="15879" width="5.44140625" style="129" customWidth="1"/>
    <col min="15880" max="15881" width="4.88671875" style="129" customWidth="1"/>
    <col min="15882" max="15889" width="3.33203125" style="129" customWidth="1"/>
    <col min="15890" max="16128" width="8.88671875" style="129"/>
    <col min="16129" max="16129" width="10.5546875" style="129" customWidth="1"/>
    <col min="16130" max="16135" width="5.44140625" style="129" customWidth="1"/>
    <col min="16136" max="16137" width="4.88671875" style="129" customWidth="1"/>
    <col min="16138" max="16145" width="3.33203125" style="129" customWidth="1"/>
    <col min="16146" max="16384" width="8.88671875" style="129"/>
  </cols>
  <sheetData>
    <row r="1" spans="1:19" ht="30" customHeight="1" thickBot="1" x14ac:dyDescent="0.25">
      <c r="A1" s="440" t="str">
        <f ca="1">"第"&amp;DBCS(FIXED((YEAR(NOW())-1900)-50-29,0,TRUE))&amp;"回北信越中学校総合競技大会　サッカー　参加申込書"</f>
        <v>第４６回北信越中学校総合競技大会　サッカー　参加申込書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9" ht="24.75" customHeight="1" x14ac:dyDescent="0.2">
      <c r="A2" s="194" t="s">
        <v>106</v>
      </c>
      <c r="B2" s="441" t="str">
        <f>IF(入力用!E3="","",入力用!E3)</f>
        <v>石川</v>
      </c>
      <c r="C2" s="442"/>
      <c r="D2" s="442"/>
      <c r="E2" s="442"/>
      <c r="F2" s="442"/>
      <c r="G2" s="195" t="s">
        <v>7</v>
      </c>
      <c r="H2" s="443" t="s">
        <v>107</v>
      </c>
      <c r="I2" s="444"/>
      <c r="J2" s="444"/>
      <c r="K2" s="444"/>
      <c r="L2" s="445"/>
      <c r="M2" s="446"/>
      <c r="N2" s="447"/>
      <c r="O2" s="447"/>
      <c r="P2" s="447"/>
      <c r="Q2" s="196" t="s">
        <v>108</v>
      </c>
    </row>
    <row r="3" spans="1:19" ht="33.75" customHeight="1" x14ac:dyDescent="0.2">
      <c r="A3" s="130" t="s">
        <v>109</v>
      </c>
      <c r="B3" s="448" t="str">
        <f>IF(入力用!C6="","",入力用!C6)</f>
        <v/>
      </c>
      <c r="C3" s="449"/>
      <c r="D3" s="449"/>
      <c r="E3" s="449"/>
      <c r="F3" s="450" t="str">
        <f>IF(入力用!C6="","","ちゅうがっこう")</f>
        <v/>
      </c>
      <c r="G3" s="451"/>
      <c r="H3" s="452" t="s">
        <v>110</v>
      </c>
      <c r="I3" s="453"/>
      <c r="J3" s="142" t="s">
        <v>111</v>
      </c>
      <c r="K3" s="143" t="str">
        <f>IF(入力用!C8="","",DBCS(入力用!C8))</f>
        <v/>
      </c>
      <c r="L3" s="142" t="s">
        <v>112</v>
      </c>
      <c r="M3" s="434" t="str">
        <f>IF(入力用!C8="","",DBCS(入力用!E8))</f>
        <v/>
      </c>
      <c r="N3" s="434"/>
      <c r="O3" s="142" t="s">
        <v>113</v>
      </c>
      <c r="P3" s="434" t="str">
        <f>IF(入力用!C8="","",DBCS(入力用!G8))</f>
        <v/>
      </c>
      <c r="Q3" s="435"/>
    </row>
    <row r="4" spans="1:19" ht="33.75" customHeight="1" x14ac:dyDescent="0.2">
      <c r="A4" s="131" t="s">
        <v>114</v>
      </c>
      <c r="B4" s="376" t="str">
        <f>IF(入力用!C7="","",入力用!C7)</f>
        <v/>
      </c>
      <c r="C4" s="376"/>
      <c r="D4" s="376"/>
      <c r="E4" s="376"/>
      <c r="F4" s="431" t="s">
        <v>115</v>
      </c>
      <c r="G4" s="432"/>
      <c r="H4" s="433" t="s">
        <v>116</v>
      </c>
      <c r="I4" s="433"/>
      <c r="J4" s="142" t="s">
        <v>111</v>
      </c>
      <c r="K4" s="143" t="str">
        <f>IF(入力用!C9="","",DBCS(入力用!C9))</f>
        <v/>
      </c>
      <c r="L4" s="142" t="s">
        <v>112</v>
      </c>
      <c r="M4" s="434" t="str">
        <f>IF(入力用!C9="","",DBCS(入力用!E9))</f>
        <v/>
      </c>
      <c r="N4" s="434"/>
      <c r="O4" s="142" t="s">
        <v>113</v>
      </c>
      <c r="P4" s="434" t="str">
        <f>IF(入力用!C9="","",DBCS(入力用!G9))</f>
        <v/>
      </c>
      <c r="Q4" s="435"/>
    </row>
    <row r="5" spans="1:19" ht="24.75" customHeight="1" x14ac:dyDescent="0.2">
      <c r="A5" s="132" t="s">
        <v>117</v>
      </c>
      <c r="B5" s="133" t="s">
        <v>118</v>
      </c>
      <c r="C5" s="436" t="str">
        <f>IF(入力用!C10="","    -       ",ASC(入力用!C10&amp;"-"&amp;入力用!E10))</f>
        <v xml:space="preserve">    -       </v>
      </c>
      <c r="D5" s="436"/>
      <c r="E5" s="134" t="s">
        <v>112</v>
      </c>
      <c r="F5" s="437" t="str">
        <f>IF(入力用!C11="","",B2&amp;G2&amp;入力用!C11)</f>
        <v/>
      </c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9"/>
    </row>
    <row r="6" spans="1:19" ht="24.75" customHeight="1" x14ac:dyDescent="0.2">
      <c r="A6" s="135" t="s">
        <v>119</v>
      </c>
      <c r="B6" s="405" t="str">
        <f>TRIM(DBCS(入力用!C13))</f>
        <v/>
      </c>
      <c r="C6" s="406"/>
      <c r="D6" s="406"/>
      <c r="E6" s="406"/>
      <c r="F6" s="406"/>
      <c r="G6" s="406"/>
      <c r="H6" s="407"/>
      <c r="I6" s="407"/>
      <c r="J6" s="407"/>
      <c r="K6" s="407"/>
      <c r="L6" s="407"/>
      <c r="M6" s="407"/>
      <c r="N6" s="407"/>
      <c r="O6" s="407"/>
      <c r="P6" s="407"/>
      <c r="Q6" s="408"/>
    </row>
    <row r="7" spans="1:19" ht="15" customHeight="1" x14ac:dyDescent="0.2">
      <c r="A7" s="409" t="s">
        <v>120</v>
      </c>
      <c r="B7" s="411" t="str">
        <f>IF(入力用!C14="","",TRIM(DBCS(入力用!C14)))</f>
        <v/>
      </c>
      <c r="C7" s="412"/>
      <c r="D7" s="412"/>
      <c r="E7" s="412"/>
      <c r="F7" s="413"/>
      <c r="G7" s="417" t="s">
        <v>121</v>
      </c>
      <c r="H7" s="398"/>
      <c r="I7" s="399"/>
      <c r="J7" s="420" t="s">
        <v>122</v>
      </c>
      <c r="K7" s="421"/>
      <c r="L7" s="422" t="s">
        <v>123</v>
      </c>
      <c r="M7" s="394"/>
      <c r="N7" s="422" t="s">
        <v>124</v>
      </c>
      <c r="O7" s="421"/>
      <c r="P7" s="422" t="s">
        <v>125</v>
      </c>
      <c r="Q7" s="404"/>
    </row>
    <row r="8" spans="1:19" ht="24.75" customHeight="1" x14ac:dyDescent="0.2">
      <c r="A8" s="410"/>
      <c r="B8" s="414"/>
      <c r="C8" s="415"/>
      <c r="D8" s="415"/>
      <c r="E8" s="415"/>
      <c r="F8" s="416"/>
      <c r="G8" s="418"/>
      <c r="H8" s="398" t="s">
        <v>126</v>
      </c>
      <c r="I8" s="399"/>
      <c r="J8" s="400">
        <f>入力用!C18</f>
        <v>0</v>
      </c>
      <c r="K8" s="428"/>
      <c r="L8" s="402">
        <f>入力用!E18</f>
        <v>0</v>
      </c>
      <c r="M8" s="429"/>
      <c r="N8" s="400">
        <f>入力用!G18</f>
        <v>0</v>
      </c>
      <c r="O8" s="428"/>
      <c r="P8" s="402">
        <f>入力用!I18</f>
        <v>0</v>
      </c>
      <c r="Q8" s="430"/>
    </row>
    <row r="9" spans="1:19" ht="24.75" customHeight="1" x14ac:dyDescent="0.2">
      <c r="A9" s="130" t="s">
        <v>127</v>
      </c>
      <c r="B9" s="405" t="str">
        <f>IF(入力用!C15="","",TRIM(DBCS(入力用!C15)))</f>
        <v/>
      </c>
      <c r="C9" s="424"/>
      <c r="D9" s="424"/>
      <c r="E9" s="396" t="s">
        <v>128</v>
      </c>
      <c r="F9" s="425"/>
      <c r="G9" s="418"/>
      <c r="H9" s="398" t="s">
        <v>129</v>
      </c>
      <c r="I9" s="399"/>
      <c r="J9" s="400">
        <f>入力用!C19</f>
        <v>0</v>
      </c>
      <c r="K9" s="401"/>
      <c r="L9" s="402">
        <f>入力用!E19</f>
        <v>0</v>
      </c>
      <c r="M9" s="403"/>
      <c r="N9" s="400">
        <f>入力用!G19</f>
        <v>0</v>
      </c>
      <c r="O9" s="401"/>
      <c r="P9" s="402">
        <f>入力用!I19</f>
        <v>0</v>
      </c>
      <c r="Q9" s="423"/>
      <c r="S9" s="18" t="str">
        <f>IF(入力用!E15="","",IF(入力用!E15="教員","○   ","   ○"))</f>
        <v/>
      </c>
    </row>
    <row r="10" spans="1:19" ht="24.75" customHeight="1" x14ac:dyDescent="0.2">
      <c r="A10" s="132" t="s">
        <v>63</v>
      </c>
      <c r="B10" s="405" t="str">
        <f>IF(入力用!C16="","",TRIM(DBCS(入力用!C16)))</f>
        <v/>
      </c>
      <c r="C10" s="424"/>
      <c r="D10" s="424"/>
      <c r="E10" s="396" t="s">
        <v>130</v>
      </c>
      <c r="F10" s="425"/>
      <c r="G10" s="419"/>
      <c r="H10" s="426" t="s">
        <v>131</v>
      </c>
      <c r="I10" s="427"/>
      <c r="J10" s="400">
        <f>入力用!C20</f>
        <v>0</v>
      </c>
      <c r="K10" s="401"/>
      <c r="L10" s="402">
        <f>入力用!E20</f>
        <v>0</v>
      </c>
      <c r="M10" s="403"/>
      <c r="N10" s="400">
        <f>入力用!G20</f>
        <v>0</v>
      </c>
      <c r="O10" s="401"/>
      <c r="P10" s="402">
        <f>入力用!I20</f>
        <v>0</v>
      </c>
      <c r="Q10" s="423"/>
      <c r="S10" s="18" t="str">
        <f>IF(入力用!E16="","",IF(入力用!E16="教員","○   ","   ○"))</f>
        <v/>
      </c>
    </row>
    <row r="11" spans="1:19" ht="30" customHeight="1" x14ac:dyDescent="0.2">
      <c r="A11" s="136" t="s">
        <v>132</v>
      </c>
      <c r="B11" s="137" t="s">
        <v>9</v>
      </c>
      <c r="C11" s="392" t="s">
        <v>133</v>
      </c>
      <c r="D11" s="393"/>
      <c r="E11" s="393"/>
      <c r="F11" s="393"/>
      <c r="G11" s="394"/>
      <c r="H11" s="392" t="s">
        <v>134</v>
      </c>
      <c r="I11" s="393"/>
      <c r="J11" s="393"/>
      <c r="K11" s="393"/>
      <c r="L11" s="393"/>
      <c r="M11" s="394"/>
      <c r="N11" s="392" t="s">
        <v>135</v>
      </c>
      <c r="O11" s="393"/>
      <c r="P11" s="393"/>
      <c r="Q11" s="404"/>
      <c r="S11" s="87"/>
    </row>
    <row r="12" spans="1:19" ht="24.75" customHeight="1" x14ac:dyDescent="0.2">
      <c r="A12" s="89" t="str">
        <f>IF(入力用!$L4="","",入力用!$L4)</f>
        <v/>
      </c>
      <c r="B12" s="15" t="str">
        <f>IF(入力用!$M4="","",入力用!$M4)</f>
        <v/>
      </c>
      <c r="C12" s="390" t="str">
        <f>IF(入力用!$N4="","",入力用!$N4)</f>
        <v/>
      </c>
      <c r="D12" s="390"/>
      <c r="E12" s="390"/>
      <c r="F12" s="390"/>
      <c r="G12" s="391"/>
      <c r="H12" s="392" t="str">
        <f>IF(入力用!$O4="","",入力用!$O4)</f>
        <v/>
      </c>
      <c r="I12" s="393"/>
      <c r="J12" s="393"/>
      <c r="K12" s="393"/>
      <c r="L12" s="393"/>
      <c r="M12" s="394"/>
      <c r="N12" s="395" t="str">
        <f>IF(入力用!$P4="","",入力用!$P4)</f>
        <v/>
      </c>
      <c r="O12" s="396"/>
      <c r="P12" s="396"/>
      <c r="Q12" s="397"/>
      <c r="S12" s="88" t="str">
        <f>IF(入力用!$U4="","","○")</f>
        <v/>
      </c>
    </row>
    <row r="13" spans="1:19" ht="24.75" customHeight="1" x14ac:dyDescent="0.2">
      <c r="A13" s="89" t="str">
        <f>IF(入力用!$L5="","",入力用!$L5)</f>
        <v/>
      </c>
      <c r="B13" s="15" t="str">
        <f>IF(入力用!$M5="","",入力用!$M5)</f>
        <v/>
      </c>
      <c r="C13" s="389" t="str">
        <f>IF(入力用!$N5="","",入力用!$N5)</f>
        <v/>
      </c>
      <c r="D13" s="390"/>
      <c r="E13" s="390"/>
      <c r="F13" s="390"/>
      <c r="G13" s="391"/>
      <c r="H13" s="392" t="str">
        <f>IF(入力用!$O5="","",入力用!$O5)</f>
        <v/>
      </c>
      <c r="I13" s="393"/>
      <c r="J13" s="393"/>
      <c r="K13" s="393"/>
      <c r="L13" s="393"/>
      <c r="M13" s="394"/>
      <c r="N13" s="395" t="str">
        <f>IF(入力用!$P5="","",入力用!$P5)</f>
        <v/>
      </c>
      <c r="O13" s="396"/>
      <c r="P13" s="396"/>
      <c r="Q13" s="397"/>
      <c r="S13" s="88" t="str">
        <f>IF(入力用!$U5="","","○")</f>
        <v/>
      </c>
    </row>
    <row r="14" spans="1:19" ht="24.75" customHeight="1" x14ac:dyDescent="0.2">
      <c r="A14" s="89" t="str">
        <f>IF(入力用!$L6="","",入力用!$L6)</f>
        <v/>
      </c>
      <c r="B14" s="15" t="str">
        <f>IF(入力用!$M6="","",入力用!$M6)</f>
        <v/>
      </c>
      <c r="C14" s="389" t="str">
        <f>IF(入力用!$N6="","",入力用!$N6)</f>
        <v/>
      </c>
      <c r="D14" s="390"/>
      <c r="E14" s="390"/>
      <c r="F14" s="390"/>
      <c r="G14" s="391"/>
      <c r="H14" s="392" t="str">
        <f>IF(入力用!$O6="","",入力用!$O6)</f>
        <v/>
      </c>
      <c r="I14" s="393"/>
      <c r="J14" s="393"/>
      <c r="K14" s="393"/>
      <c r="L14" s="393"/>
      <c r="M14" s="394"/>
      <c r="N14" s="395" t="str">
        <f>IF(入力用!$P6="","",入力用!$P6)</f>
        <v/>
      </c>
      <c r="O14" s="396"/>
      <c r="P14" s="396"/>
      <c r="Q14" s="397"/>
      <c r="S14" s="88" t="str">
        <f>IF(入力用!$U6="","","○")</f>
        <v/>
      </c>
    </row>
    <row r="15" spans="1:19" ht="24.75" customHeight="1" x14ac:dyDescent="0.2">
      <c r="A15" s="89" t="str">
        <f>IF(入力用!$L7="","",入力用!$L7)</f>
        <v/>
      </c>
      <c r="B15" s="15" t="str">
        <f>IF(入力用!$M7="","",入力用!$M7)</f>
        <v/>
      </c>
      <c r="C15" s="389" t="str">
        <f>IF(入力用!$N7="","",入力用!$N7)</f>
        <v/>
      </c>
      <c r="D15" s="390"/>
      <c r="E15" s="390"/>
      <c r="F15" s="390"/>
      <c r="G15" s="391"/>
      <c r="H15" s="392" t="str">
        <f>IF(入力用!$O7="","",入力用!$O7)</f>
        <v/>
      </c>
      <c r="I15" s="393"/>
      <c r="J15" s="393"/>
      <c r="K15" s="393"/>
      <c r="L15" s="393"/>
      <c r="M15" s="394"/>
      <c r="N15" s="395" t="str">
        <f>IF(入力用!$P7="","",入力用!$P7)</f>
        <v/>
      </c>
      <c r="O15" s="396"/>
      <c r="P15" s="396"/>
      <c r="Q15" s="397"/>
      <c r="S15" s="88" t="str">
        <f>IF(入力用!$U7="","","○")</f>
        <v/>
      </c>
    </row>
    <row r="16" spans="1:19" ht="24.75" customHeight="1" x14ac:dyDescent="0.2">
      <c r="A16" s="89" t="str">
        <f>IF(入力用!$L8="","",入力用!$L8)</f>
        <v/>
      </c>
      <c r="B16" s="15" t="str">
        <f>IF(入力用!$M8="","",入力用!$M8)</f>
        <v/>
      </c>
      <c r="C16" s="389" t="str">
        <f>IF(入力用!$N8="","",入力用!$N8)</f>
        <v/>
      </c>
      <c r="D16" s="390"/>
      <c r="E16" s="390"/>
      <c r="F16" s="390"/>
      <c r="G16" s="391"/>
      <c r="H16" s="392" t="str">
        <f>IF(入力用!$O8="","",入力用!$O8)</f>
        <v/>
      </c>
      <c r="I16" s="393"/>
      <c r="J16" s="393"/>
      <c r="K16" s="393"/>
      <c r="L16" s="393"/>
      <c r="M16" s="394"/>
      <c r="N16" s="395" t="str">
        <f>IF(入力用!$P8="","",入力用!$P8)</f>
        <v/>
      </c>
      <c r="O16" s="396"/>
      <c r="P16" s="396"/>
      <c r="Q16" s="397"/>
      <c r="S16" s="88" t="str">
        <f>IF(入力用!$U8="","","○")</f>
        <v/>
      </c>
    </row>
    <row r="17" spans="1:19" ht="24.75" customHeight="1" x14ac:dyDescent="0.2">
      <c r="A17" s="89" t="str">
        <f>IF(入力用!$L9="","",入力用!$L9)</f>
        <v/>
      </c>
      <c r="B17" s="15" t="str">
        <f>IF(入力用!$M9="","",入力用!$M9)</f>
        <v/>
      </c>
      <c r="C17" s="389" t="str">
        <f>IF(入力用!$N9="","",入力用!$N9)</f>
        <v/>
      </c>
      <c r="D17" s="390"/>
      <c r="E17" s="390"/>
      <c r="F17" s="390"/>
      <c r="G17" s="391"/>
      <c r="H17" s="392" t="str">
        <f>IF(入力用!$O9="","",入力用!$O9)</f>
        <v/>
      </c>
      <c r="I17" s="393"/>
      <c r="J17" s="393"/>
      <c r="K17" s="393"/>
      <c r="L17" s="393"/>
      <c r="M17" s="394"/>
      <c r="N17" s="395" t="str">
        <f>IF(入力用!$P9="","",入力用!$P9)</f>
        <v/>
      </c>
      <c r="O17" s="396"/>
      <c r="P17" s="396"/>
      <c r="Q17" s="397"/>
      <c r="S17" s="88" t="str">
        <f>IF(入力用!$U9="","","○")</f>
        <v/>
      </c>
    </row>
    <row r="18" spans="1:19" ht="24.75" customHeight="1" x14ac:dyDescent="0.2">
      <c r="A18" s="89" t="str">
        <f>IF(入力用!$L10="","",入力用!$L10)</f>
        <v/>
      </c>
      <c r="B18" s="15" t="str">
        <f>IF(入力用!$M10="","",入力用!$M10)</f>
        <v/>
      </c>
      <c r="C18" s="389" t="str">
        <f>IF(入力用!$N10="","",入力用!$N10)</f>
        <v/>
      </c>
      <c r="D18" s="390"/>
      <c r="E18" s="390"/>
      <c r="F18" s="390"/>
      <c r="G18" s="391"/>
      <c r="H18" s="392" t="str">
        <f>IF(入力用!$O10="","",入力用!$O10)</f>
        <v/>
      </c>
      <c r="I18" s="393"/>
      <c r="J18" s="393"/>
      <c r="K18" s="393"/>
      <c r="L18" s="393"/>
      <c r="M18" s="394"/>
      <c r="N18" s="395" t="str">
        <f>IF(入力用!$P10="","",入力用!$P10)</f>
        <v/>
      </c>
      <c r="O18" s="396"/>
      <c r="P18" s="396"/>
      <c r="Q18" s="397"/>
      <c r="S18" s="88" t="str">
        <f>IF(入力用!$U10="","","○")</f>
        <v/>
      </c>
    </row>
    <row r="19" spans="1:19" ht="24.75" customHeight="1" x14ac:dyDescent="0.2">
      <c r="A19" s="89" t="str">
        <f>IF(入力用!$L11="","",入力用!$L11)</f>
        <v/>
      </c>
      <c r="B19" s="15" t="str">
        <f>IF(入力用!$M11="","",入力用!$M11)</f>
        <v/>
      </c>
      <c r="C19" s="389" t="str">
        <f>IF(入力用!$N11="","",入力用!$N11)</f>
        <v/>
      </c>
      <c r="D19" s="390"/>
      <c r="E19" s="390"/>
      <c r="F19" s="390"/>
      <c r="G19" s="391"/>
      <c r="H19" s="392" t="str">
        <f>IF(入力用!$O11="","",入力用!$O11)</f>
        <v/>
      </c>
      <c r="I19" s="393"/>
      <c r="J19" s="393"/>
      <c r="K19" s="393"/>
      <c r="L19" s="393"/>
      <c r="M19" s="394"/>
      <c r="N19" s="395" t="str">
        <f>IF(入力用!$P11="","",入力用!$P11)</f>
        <v/>
      </c>
      <c r="O19" s="396"/>
      <c r="P19" s="396"/>
      <c r="Q19" s="397"/>
      <c r="S19" s="88" t="str">
        <f>IF(入力用!$U11="","","○")</f>
        <v/>
      </c>
    </row>
    <row r="20" spans="1:19" ht="24.75" customHeight="1" x14ac:dyDescent="0.2">
      <c r="A20" s="89" t="str">
        <f>IF(入力用!$L12="","",入力用!$L12)</f>
        <v/>
      </c>
      <c r="B20" s="15" t="str">
        <f>IF(入力用!$M12="","",入力用!$M12)</f>
        <v/>
      </c>
      <c r="C20" s="389" t="str">
        <f>IF(入力用!$N12="","",入力用!$N12)</f>
        <v/>
      </c>
      <c r="D20" s="390"/>
      <c r="E20" s="390"/>
      <c r="F20" s="390"/>
      <c r="G20" s="391"/>
      <c r="H20" s="392" t="str">
        <f>IF(入力用!$O12="","",入力用!$O12)</f>
        <v/>
      </c>
      <c r="I20" s="393"/>
      <c r="J20" s="393"/>
      <c r="K20" s="393"/>
      <c r="L20" s="393"/>
      <c r="M20" s="394"/>
      <c r="N20" s="395" t="str">
        <f>IF(入力用!$P12="","",入力用!$P12)</f>
        <v/>
      </c>
      <c r="O20" s="396"/>
      <c r="P20" s="396"/>
      <c r="Q20" s="397"/>
      <c r="S20" s="88" t="str">
        <f>IF(入力用!$U12="","","○")</f>
        <v/>
      </c>
    </row>
    <row r="21" spans="1:19" ht="24.75" customHeight="1" x14ac:dyDescent="0.2">
      <c r="A21" s="89" t="str">
        <f>IF(入力用!$L13="","",入力用!$L13)</f>
        <v/>
      </c>
      <c r="B21" s="15" t="str">
        <f>IF(入力用!$M13="","",入力用!$M13)</f>
        <v/>
      </c>
      <c r="C21" s="389" t="str">
        <f>IF(入力用!$N13="","",入力用!$N13)</f>
        <v/>
      </c>
      <c r="D21" s="390"/>
      <c r="E21" s="390"/>
      <c r="F21" s="390"/>
      <c r="G21" s="391"/>
      <c r="H21" s="392" t="str">
        <f>IF(入力用!$O13="","",入力用!$O13)</f>
        <v/>
      </c>
      <c r="I21" s="393"/>
      <c r="J21" s="393"/>
      <c r="K21" s="393"/>
      <c r="L21" s="393"/>
      <c r="M21" s="394"/>
      <c r="N21" s="395" t="str">
        <f>IF(入力用!$P13="","",入力用!$P13)</f>
        <v/>
      </c>
      <c r="O21" s="396"/>
      <c r="P21" s="396"/>
      <c r="Q21" s="397"/>
      <c r="S21" s="88" t="str">
        <f>IF(入力用!$U13="","","○")</f>
        <v/>
      </c>
    </row>
    <row r="22" spans="1:19" ht="24.75" customHeight="1" x14ac:dyDescent="0.2">
      <c r="A22" s="89" t="str">
        <f>IF(入力用!$L14="","",入力用!$L14)</f>
        <v/>
      </c>
      <c r="B22" s="15" t="str">
        <f>IF(入力用!$M14="","",入力用!$M14)</f>
        <v/>
      </c>
      <c r="C22" s="389" t="str">
        <f>IF(入力用!$N14="","",入力用!$N14)</f>
        <v/>
      </c>
      <c r="D22" s="390"/>
      <c r="E22" s="390"/>
      <c r="F22" s="390"/>
      <c r="G22" s="391"/>
      <c r="H22" s="392" t="str">
        <f>IF(入力用!$O14="","",入力用!$O14)</f>
        <v/>
      </c>
      <c r="I22" s="393"/>
      <c r="J22" s="393"/>
      <c r="K22" s="393"/>
      <c r="L22" s="393"/>
      <c r="M22" s="394"/>
      <c r="N22" s="395" t="str">
        <f>IF(入力用!$P14="","",入力用!$P14)</f>
        <v/>
      </c>
      <c r="O22" s="396"/>
      <c r="P22" s="396"/>
      <c r="Q22" s="397"/>
      <c r="S22" s="88" t="str">
        <f>IF(入力用!$U14="","","○")</f>
        <v/>
      </c>
    </row>
    <row r="23" spans="1:19" ht="24.75" customHeight="1" x14ac:dyDescent="0.2">
      <c r="A23" s="89" t="str">
        <f>IF(入力用!$L15="","",入力用!$L15)</f>
        <v/>
      </c>
      <c r="B23" s="15" t="str">
        <f>IF(入力用!$M15="","",入力用!$M15)</f>
        <v/>
      </c>
      <c r="C23" s="389" t="str">
        <f>IF(入力用!$N15="","",入力用!$N15)</f>
        <v/>
      </c>
      <c r="D23" s="390"/>
      <c r="E23" s="390"/>
      <c r="F23" s="390"/>
      <c r="G23" s="391"/>
      <c r="H23" s="392" t="str">
        <f>IF(入力用!$O15="","",入力用!$O15)</f>
        <v/>
      </c>
      <c r="I23" s="393"/>
      <c r="J23" s="393"/>
      <c r="K23" s="393"/>
      <c r="L23" s="393"/>
      <c r="M23" s="394"/>
      <c r="N23" s="395" t="str">
        <f>IF(入力用!$P15="","",入力用!$P15)</f>
        <v/>
      </c>
      <c r="O23" s="396"/>
      <c r="P23" s="396"/>
      <c r="Q23" s="397"/>
      <c r="S23" s="88" t="str">
        <f>IF(入力用!$U15="","","○")</f>
        <v/>
      </c>
    </row>
    <row r="24" spans="1:19" ht="24.75" customHeight="1" x14ac:dyDescent="0.2">
      <c r="A24" s="89" t="str">
        <f>IF(入力用!$L16="","",入力用!$L16)</f>
        <v/>
      </c>
      <c r="B24" s="15" t="str">
        <f>IF(入力用!$M16="","",入力用!$M16)</f>
        <v/>
      </c>
      <c r="C24" s="389" t="str">
        <f>IF(入力用!$N16="","",入力用!$N16)</f>
        <v/>
      </c>
      <c r="D24" s="390"/>
      <c r="E24" s="390"/>
      <c r="F24" s="390"/>
      <c r="G24" s="391"/>
      <c r="H24" s="392" t="str">
        <f>IF(入力用!$O16="","",入力用!$O16)</f>
        <v/>
      </c>
      <c r="I24" s="393"/>
      <c r="J24" s="393"/>
      <c r="K24" s="393"/>
      <c r="L24" s="393"/>
      <c r="M24" s="394"/>
      <c r="N24" s="395" t="str">
        <f>IF(入力用!$P16="","",入力用!$P16)</f>
        <v/>
      </c>
      <c r="O24" s="396"/>
      <c r="P24" s="396"/>
      <c r="Q24" s="397"/>
      <c r="S24" s="88" t="str">
        <f>IF(入力用!$U16="","","○")</f>
        <v/>
      </c>
    </row>
    <row r="25" spans="1:19" ht="24.75" customHeight="1" x14ac:dyDescent="0.2">
      <c r="A25" s="89" t="str">
        <f>IF(入力用!$L17="","",入力用!$L17)</f>
        <v/>
      </c>
      <c r="B25" s="15" t="str">
        <f>IF(入力用!$M17="","",入力用!$M17)</f>
        <v/>
      </c>
      <c r="C25" s="389" t="str">
        <f>IF(入力用!$N17="","",入力用!$N17)</f>
        <v/>
      </c>
      <c r="D25" s="390"/>
      <c r="E25" s="390"/>
      <c r="F25" s="390"/>
      <c r="G25" s="391"/>
      <c r="H25" s="392" t="str">
        <f>IF(入力用!$O17="","",入力用!$O17)</f>
        <v/>
      </c>
      <c r="I25" s="393"/>
      <c r="J25" s="393"/>
      <c r="K25" s="393"/>
      <c r="L25" s="393"/>
      <c r="M25" s="394"/>
      <c r="N25" s="395" t="str">
        <f>IF(入力用!$P17="","",入力用!$P17)</f>
        <v/>
      </c>
      <c r="O25" s="396"/>
      <c r="P25" s="396"/>
      <c r="Q25" s="397"/>
      <c r="S25" s="88" t="str">
        <f>IF(入力用!$U17="","","○")</f>
        <v/>
      </c>
    </row>
    <row r="26" spans="1:19" ht="24.75" customHeight="1" x14ac:dyDescent="0.2">
      <c r="A26" s="89" t="str">
        <f>IF(入力用!$L18="","",入力用!$L18)</f>
        <v/>
      </c>
      <c r="B26" s="15" t="str">
        <f>IF(入力用!$M18="","",入力用!$M18)</f>
        <v/>
      </c>
      <c r="C26" s="389" t="str">
        <f>IF(入力用!$N18="","",入力用!$N18)</f>
        <v/>
      </c>
      <c r="D26" s="390"/>
      <c r="E26" s="390"/>
      <c r="F26" s="390"/>
      <c r="G26" s="391"/>
      <c r="H26" s="392" t="str">
        <f>IF(入力用!$O18="","",入力用!$O18)</f>
        <v/>
      </c>
      <c r="I26" s="393"/>
      <c r="J26" s="393"/>
      <c r="K26" s="393"/>
      <c r="L26" s="393"/>
      <c r="M26" s="394"/>
      <c r="N26" s="395" t="str">
        <f>IF(入力用!$P18="","",入力用!$P18)</f>
        <v/>
      </c>
      <c r="O26" s="396"/>
      <c r="P26" s="396"/>
      <c r="Q26" s="397"/>
      <c r="S26" s="88" t="str">
        <f>IF(入力用!$U18="","","○")</f>
        <v/>
      </c>
    </row>
    <row r="27" spans="1:19" ht="24.75" customHeight="1" x14ac:dyDescent="0.2">
      <c r="A27" s="89" t="str">
        <f>IF(入力用!$L19="","",入力用!$L19)</f>
        <v/>
      </c>
      <c r="B27" s="15" t="str">
        <f>IF(入力用!$M19="","",入力用!$M19)</f>
        <v/>
      </c>
      <c r="C27" s="389" t="str">
        <f>IF(入力用!$N19="","",入力用!$N19)</f>
        <v/>
      </c>
      <c r="D27" s="390"/>
      <c r="E27" s="390"/>
      <c r="F27" s="390"/>
      <c r="G27" s="391"/>
      <c r="H27" s="392" t="str">
        <f>IF(入力用!$O19="","",入力用!$O19)</f>
        <v/>
      </c>
      <c r="I27" s="393"/>
      <c r="J27" s="393"/>
      <c r="K27" s="393"/>
      <c r="L27" s="393"/>
      <c r="M27" s="394"/>
      <c r="N27" s="395" t="str">
        <f>IF(入力用!$P19="","",入力用!$P19)</f>
        <v/>
      </c>
      <c r="O27" s="396"/>
      <c r="P27" s="396"/>
      <c r="Q27" s="397"/>
      <c r="S27" s="88" t="str">
        <f>IF(入力用!$U19="","","○")</f>
        <v/>
      </c>
    </row>
    <row r="28" spans="1:19" ht="24.75" customHeight="1" x14ac:dyDescent="0.2">
      <c r="A28" s="89" t="str">
        <f>IF(入力用!$L20="","",入力用!$L20)</f>
        <v/>
      </c>
      <c r="B28" s="15" t="str">
        <f>IF(入力用!$M20="","",入力用!$M20)</f>
        <v/>
      </c>
      <c r="C28" s="389" t="str">
        <f>IF(入力用!$N20="","",入力用!$N20)</f>
        <v/>
      </c>
      <c r="D28" s="390"/>
      <c r="E28" s="390"/>
      <c r="F28" s="390"/>
      <c r="G28" s="391"/>
      <c r="H28" s="392" t="str">
        <f>IF(入力用!$O20="","",入力用!$O20)</f>
        <v/>
      </c>
      <c r="I28" s="393"/>
      <c r="J28" s="393"/>
      <c r="K28" s="393"/>
      <c r="L28" s="393"/>
      <c r="M28" s="394"/>
      <c r="N28" s="395" t="str">
        <f>IF(入力用!$P20="","",入力用!$P20)</f>
        <v/>
      </c>
      <c r="O28" s="396"/>
      <c r="P28" s="396"/>
      <c r="Q28" s="397"/>
      <c r="S28" s="88" t="str">
        <f>IF(入力用!$U20="","","○")</f>
        <v/>
      </c>
    </row>
    <row r="29" spans="1:19" ht="24.75" customHeight="1" thickBot="1" x14ac:dyDescent="0.25">
      <c r="A29" s="90" t="str">
        <f>IF(入力用!$L21="","",入力用!$L21)</f>
        <v/>
      </c>
      <c r="B29" s="16" t="str">
        <f>IF(入力用!$M21="","",入力用!$M21)</f>
        <v/>
      </c>
      <c r="C29" s="377" t="str">
        <f>IF(入力用!$N21="","",入力用!$N21)</f>
        <v/>
      </c>
      <c r="D29" s="378"/>
      <c r="E29" s="378"/>
      <c r="F29" s="378"/>
      <c r="G29" s="379"/>
      <c r="H29" s="380" t="str">
        <f>IF(入力用!$O21="","",入力用!$O21)</f>
        <v/>
      </c>
      <c r="I29" s="381"/>
      <c r="J29" s="381"/>
      <c r="K29" s="381"/>
      <c r="L29" s="381"/>
      <c r="M29" s="382"/>
      <c r="N29" s="383" t="str">
        <f>IF(入力用!$P21="","",入力用!$P21)</f>
        <v/>
      </c>
      <c r="O29" s="384"/>
      <c r="P29" s="384"/>
      <c r="Q29" s="385"/>
      <c r="S29" s="88" t="str">
        <f>IF(入力用!$U21="","","○")</f>
        <v/>
      </c>
    </row>
    <row r="30" spans="1:19" ht="20.25" customHeight="1" x14ac:dyDescent="0.2">
      <c r="A30" s="386" t="s">
        <v>136</v>
      </c>
      <c r="B30" s="386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</row>
    <row r="31" spans="1:19" ht="22.5" customHeight="1" x14ac:dyDescent="0.2">
      <c r="A31" s="387" t="s">
        <v>137</v>
      </c>
      <c r="B31" s="387"/>
      <c r="C31" s="144" t="str">
        <f ca="1">DBCS(DAY(NOW()))</f>
        <v>３１</v>
      </c>
      <c r="D31" s="139" t="s">
        <v>138</v>
      </c>
    </row>
    <row r="32" spans="1:19" ht="27.75" customHeight="1" x14ac:dyDescent="0.2">
      <c r="A32" s="388" t="s">
        <v>139</v>
      </c>
      <c r="B32" s="388"/>
      <c r="C32" s="388"/>
      <c r="D32" s="388"/>
    </row>
    <row r="33" spans="4:16" ht="10.5" customHeight="1" x14ac:dyDescent="0.2"/>
    <row r="34" spans="4:16" ht="24.75" customHeight="1" x14ac:dyDescent="0.2">
      <c r="D34" s="375" t="str">
        <f>IF(入力用!C7="","",入力用!C7)</f>
        <v/>
      </c>
      <c r="E34" s="375"/>
      <c r="F34" s="375"/>
      <c r="G34" s="375"/>
      <c r="H34" s="140" t="s">
        <v>140</v>
      </c>
      <c r="I34" s="140"/>
      <c r="J34" s="376">
        <f>入力用!C12</f>
        <v>0</v>
      </c>
      <c r="K34" s="376"/>
      <c r="L34" s="376"/>
      <c r="M34" s="376"/>
      <c r="N34" s="376"/>
      <c r="O34" s="376"/>
      <c r="P34" s="141" t="s">
        <v>141</v>
      </c>
    </row>
  </sheetData>
  <mergeCells count="106">
    <mergeCell ref="B4:E4"/>
    <mergeCell ref="F4:G4"/>
    <mergeCell ref="H4:I4"/>
    <mergeCell ref="M4:N4"/>
    <mergeCell ref="P4:Q4"/>
    <mergeCell ref="C5:D5"/>
    <mergeCell ref="F5:Q5"/>
    <mergeCell ref="A1:Q1"/>
    <mergeCell ref="B2:F2"/>
    <mergeCell ref="H2:L2"/>
    <mergeCell ref="M2:P2"/>
    <mergeCell ref="B3:E3"/>
    <mergeCell ref="F3:G3"/>
    <mergeCell ref="H3:I3"/>
    <mergeCell ref="M3:N3"/>
    <mergeCell ref="P3:Q3"/>
    <mergeCell ref="B6:Q6"/>
    <mergeCell ref="A7:A8"/>
    <mergeCell ref="B7:F8"/>
    <mergeCell ref="G7:G10"/>
    <mergeCell ref="H7:I7"/>
    <mergeCell ref="J7:K7"/>
    <mergeCell ref="L7:M7"/>
    <mergeCell ref="N7:O7"/>
    <mergeCell ref="P7:Q7"/>
    <mergeCell ref="H8:I8"/>
    <mergeCell ref="P9:Q9"/>
    <mergeCell ref="B10:D10"/>
    <mergeCell ref="E10:F10"/>
    <mergeCell ref="H10:I10"/>
    <mergeCell ref="J10:K10"/>
    <mergeCell ref="L10:M10"/>
    <mergeCell ref="N10:O10"/>
    <mergeCell ref="P10:Q10"/>
    <mergeCell ref="J8:K8"/>
    <mergeCell ref="L8:M8"/>
    <mergeCell ref="N8:O8"/>
    <mergeCell ref="P8:Q8"/>
    <mergeCell ref="B9:D9"/>
    <mergeCell ref="E9:F9"/>
    <mergeCell ref="H9:I9"/>
    <mergeCell ref="J9:K9"/>
    <mergeCell ref="L9:M9"/>
    <mergeCell ref="N9:O9"/>
    <mergeCell ref="C13:G13"/>
    <mergeCell ref="H13:M13"/>
    <mergeCell ref="N13:Q13"/>
    <mergeCell ref="C14:G14"/>
    <mergeCell ref="H14:M14"/>
    <mergeCell ref="N14:Q14"/>
    <mergeCell ref="C11:G11"/>
    <mergeCell ref="H11:M11"/>
    <mergeCell ref="N11:Q11"/>
    <mergeCell ref="C12:G12"/>
    <mergeCell ref="H12:M12"/>
    <mergeCell ref="N12:Q12"/>
    <mergeCell ref="C17:G17"/>
    <mergeCell ref="H17:M17"/>
    <mergeCell ref="N17:Q17"/>
    <mergeCell ref="C18:G18"/>
    <mergeCell ref="H18:M18"/>
    <mergeCell ref="N18:Q18"/>
    <mergeCell ref="C15:G15"/>
    <mergeCell ref="H15:M15"/>
    <mergeCell ref="N15:Q15"/>
    <mergeCell ref="C16:G16"/>
    <mergeCell ref="H16:M16"/>
    <mergeCell ref="N16:Q16"/>
    <mergeCell ref="C21:G21"/>
    <mergeCell ref="H21:M21"/>
    <mergeCell ref="N21:Q21"/>
    <mergeCell ref="C22:G22"/>
    <mergeCell ref="H22:M22"/>
    <mergeCell ref="N22:Q22"/>
    <mergeCell ref="C19:G19"/>
    <mergeCell ref="H19:M19"/>
    <mergeCell ref="N19:Q19"/>
    <mergeCell ref="C20:G20"/>
    <mergeCell ref="H20:M20"/>
    <mergeCell ref="N20:Q20"/>
    <mergeCell ref="C25:G25"/>
    <mergeCell ref="H25:M25"/>
    <mergeCell ref="N25:Q25"/>
    <mergeCell ref="C26:G26"/>
    <mergeCell ref="H26:M26"/>
    <mergeCell ref="N26:Q26"/>
    <mergeCell ref="C23:G23"/>
    <mergeCell ref="H23:M23"/>
    <mergeCell ref="N23:Q23"/>
    <mergeCell ref="C24:G24"/>
    <mergeCell ref="H24:M24"/>
    <mergeCell ref="N24:Q24"/>
    <mergeCell ref="D34:G34"/>
    <mergeCell ref="J34:O34"/>
    <mergeCell ref="C29:G29"/>
    <mergeCell ref="H29:M29"/>
    <mergeCell ref="N29:Q29"/>
    <mergeCell ref="A30:Q30"/>
    <mergeCell ref="A31:B31"/>
    <mergeCell ref="A32:D32"/>
    <mergeCell ref="C27:G27"/>
    <mergeCell ref="H27:M27"/>
    <mergeCell ref="N27:Q27"/>
    <mergeCell ref="C28:G28"/>
    <mergeCell ref="H28:M28"/>
    <mergeCell ref="N28:Q28"/>
  </mergeCells>
  <phoneticPr fontId="1"/>
  <printOptions horizontalCentered="1"/>
  <pageMargins left="0.59055118110236227" right="0.55118110236220474" top="0.59055118110236227" bottom="0.59055118110236227" header="0.51181102362204722" footer="0.51181102362204722"/>
  <pageSetup paperSize="9" scale="91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5"/>
  <sheetViews>
    <sheetView topLeftCell="A10" zoomScaleNormal="100" workbookViewId="0">
      <selection activeCell="Q18" sqref="Q18"/>
    </sheetView>
  </sheetViews>
  <sheetFormatPr defaultColWidth="8" defaultRowHeight="13.5" x14ac:dyDescent="0.15"/>
  <cols>
    <col min="1" max="1" width="6.6640625" style="79" customWidth="1"/>
    <col min="2" max="2" width="5.88671875" style="79" customWidth="1"/>
    <col min="3" max="6" width="8" style="79" customWidth="1"/>
    <col min="7" max="7" width="9.109375" style="79" customWidth="1"/>
    <col min="8" max="16384" width="8" style="79"/>
  </cols>
  <sheetData>
    <row r="1" spans="1:10" ht="17.25" x14ac:dyDescent="0.15">
      <c r="A1" s="472" t="str">
        <f ca="1">"第"&amp;DBCS(FIXED((YEAR(NOW())-1900)-50-29,0,TRUE))&amp;"回北信越中学校総合競技大会　サッカー競技"</f>
        <v>第４６回北信越中学校総合競技大会　サッカー競技</v>
      </c>
      <c r="B1" s="473"/>
      <c r="C1" s="473"/>
      <c r="D1" s="473"/>
      <c r="E1" s="473"/>
      <c r="F1" s="473"/>
      <c r="G1" s="473"/>
      <c r="H1" s="473"/>
      <c r="I1" s="474"/>
      <c r="J1" s="474"/>
    </row>
    <row r="2" spans="1:10" ht="17.25" x14ac:dyDescent="0.15">
      <c r="A2" s="80"/>
      <c r="B2" s="81"/>
      <c r="C2" s="81"/>
      <c r="D2" s="81"/>
      <c r="E2" s="81"/>
      <c r="F2" s="81"/>
      <c r="G2" s="81"/>
      <c r="H2" s="81"/>
      <c r="I2" s="82"/>
    </row>
    <row r="3" spans="1:10" ht="18.75" x14ac:dyDescent="0.2">
      <c r="A3" s="475" t="s">
        <v>142</v>
      </c>
      <c r="B3" s="475"/>
      <c r="C3" s="475"/>
      <c r="D3" s="475"/>
      <c r="E3" s="475"/>
      <c r="F3" s="475"/>
      <c r="G3" s="475"/>
      <c r="H3" s="475"/>
      <c r="I3" s="475"/>
      <c r="J3" s="475"/>
    </row>
    <row r="6" spans="1:10" ht="15" customHeight="1" x14ac:dyDescent="0.15">
      <c r="A6" s="463" t="s">
        <v>143</v>
      </c>
      <c r="B6" s="463"/>
      <c r="C6" s="463"/>
    </row>
    <row r="7" spans="1:10" ht="15" customHeight="1" x14ac:dyDescent="0.15">
      <c r="B7" s="83" t="s">
        <v>144</v>
      </c>
      <c r="C7" s="83" t="s">
        <v>145</v>
      </c>
      <c r="D7" s="454" t="s">
        <v>146</v>
      </c>
      <c r="E7" s="455"/>
      <c r="F7" s="456"/>
      <c r="G7" s="454" t="s">
        <v>147</v>
      </c>
      <c r="H7" s="455"/>
      <c r="I7" s="455"/>
      <c r="J7" s="456"/>
    </row>
    <row r="8" spans="1:10" ht="18" customHeight="1" x14ac:dyDescent="0.15">
      <c r="B8" s="83"/>
      <c r="C8" s="83"/>
      <c r="D8" s="457"/>
      <c r="E8" s="458"/>
      <c r="F8" s="459"/>
      <c r="G8" s="460"/>
      <c r="H8" s="461"/>
      <c r="I8" s="461"/>
      <c r="J8" s="462"/>
    </row>
    <row r="9" spans="1:10" ht="18" customHeight="1" x14ac:dyDescent="0.15">
      <c r="B9" s="83"/>
      <c r="C9" s="83"/>
      <c r="D9" s="457"/>
      <c r="E9" s="458"/>
      <c r="F9" s="459"/>
      <c r="G9" s="457"/>
      <c r="H9" s="458"/>
      <c r="I9" s="458"/>
      <c r="J9" s="459"/>
    </row>
    <row r="10" spans="1:10" ht="18" customHeight="1" x14ac:dyDescent="0.15">
      <c r="B10" s="83"/>
      <c r="C10" s="83"/>
      <c r="D10" s="457"/>
      <c r="E10" s="458"/>
      <c r="F10" s="459"/>
      <c r="G10" s="460"/>
      <c r="H10" s="461"/>
      <c r="I10" s="461"/>
      <c r="J10" s="462"/>
    </row>
    <row r="11" spans="1:10" ht="18" customHeight="1" x14ac:dyDescent="0.15">
      <c r="B11" s="83"/>
      <c r="C11" s="83"/>
      <c r="D11" s="457"/>
      <c r="E11" s="458"/>
      <c r="F11" s="459"/>
      <c r="G11" s="457"/>
      <c r="H11" s="458"/>
      <c r="I11" s="458"/>
      <c r="J11" s="459"/>
    </row>
    <row r="12" spans="1:10" ht="18" customHeight="1" x14ac:dyDescent="0.15">
      <c r="B12" s="83"/>
      <c r="C12" s="83"/>
      <c r="D12" s="457"/>
      <c r="E12" s="458"/>
      <c r="F12" s="459"/>
      <c r="G12" s="457"/>
      <c r="H12" s="458"/>
      <c r="I12" s="458"/>
      <c r="J12" s="459"/>
    </row>
    <row r="13" spans="1:10" ht="15" customHeight="1" x14ac:dyDescent="0.15"/>
    <row r="14" spans="1:10" ht="15" customHeight="1" x14ac:dyDescent="0.15"/>
    <row r="15" spans="1:10" ht="15" customHeight="1" x14ac:dyDescent="0.15">
      <c r="A15" s="463" t="s">
        <v>148</v>
      </c>
      <c r="B15" s="463"/>
      <c r="C15" s="463"/>
      <c r="D15" s="463"/>
    </row>
    <row r="16" spans="1:10" ht="15" customHeight="1" x14ac:dyDescent="0.15">
      <c r="B16" s="83" t="s">
        <v>144</v>
      </c>
      <c r="C16" s="83" t="s">
        <v>145</v>
      </c>
      <c r="D16" s="454" t="s">
        <v>146</v>
      </c>
      <c r="E16" s="455"/>
      <c r="F16" s="456"/>
      <c r="G16" s="476" t="s">
        <v>149</v>
      </c>
      <c r="H16" s="476"/>
      <c r="I16" s="476" t="s">
        <v>150</v>
      </c>
      <c r="J16" s="476"/>
    </row>
    <row r="17" spans="1:10" ht="18" customHeight="1" x14ac:dyDescent="0.15">
      <c r="B17" s="83"/>
      <c r="C17" s="83"/>
      <c r="D17" s="454"/>
      <c r="E17" s="455"/>
      <c r="F17" s="456"/>
      <c r="G17" s="471"/>
      <c r="H17" s="471"/>
      <c r="I17" s="471"/>
      <c r="J17" s="471"/>
    </row>
    <row r="18" spans="1:10" ht="18" customHeight="1" x14ac:dyDescent="0.15">
      <c r="B18" s="83"/>
      <c r="C18" s="83"/>
      <c r="D18" s="454"/>
      <c r="E18" s="455"/>
      <c r="F18" s="456"/>
      <c r="G18" s="471"/>
      <c r="H18" s="471"/>
      <c r="I18" s="471"/>
      <c r="J18" s="471"/>
    </row>
    <row r="19" spans="1:10" ht="18" customHeight="1" x14ac:dyDescent="0.15">
      <c r="B19" s="83"/>
      <c r="C19" s="83"/>
      <c r="D19" s="454"/>
      <c r="E19" s="455"/>
      <c r="F19" s="456"/>
      <c r="G19" s="471"/>
      <c r="H19" s="471"/>
      <c r="I19" s="471"/>
      <c r="J19" s="471"/>
    </row>
    <row r="20" spans="1:10" ht="18" customHeight="1" x14ac:dyDescent="0.15">
      <c r="B20" s="83"/>
      <c r="C20" s="83"/>
      <c r="D20" s="454"/>
      <c r="E20" s="455"/>
      <c r="F20" s="456"/>
      <c r="G20" s="471"/>
      <c r="H20" s="471"/>
      <c r="I20" s="471"/>
      <c r="J20" s="471"/>
    </row>
    <row r="21" spans="1:10" ht="17.25" customHeight="1" x14ac:dyDescent="0.15">
      <c r="B21" s="83"/>
      <c r="C21" s="83"/>
      <c r="D21" s="454"/>
      <c r="E21" s="455"/>
      <c r="F21" s="456"/>
      <c r="G21" s="471"/>
      <c r="H21" s="471"/>
      <c r="I21" s="471"/>
      <c r="J21" s="471"/>
    </row>
    <row r="22" spans="1:10" ht="15" customHeight="1" x14ac:dyDescent="0.15">
      <c r="D22" s="85"/>
      <c r="E22" s="85"/>
      <c r="F22" s="85"/>
    </row>
    <row r="23" spans="1:10" ht="15" customHeight="1" x14ac:dyDescent="0.15"/>
    <row r="24" spans="1:10" ht="15" customHeight="1" x14ac:dyDescent="0.15">
      <c r="A24" s="463" t="s">
        <v>151</v>
      </c>
      <c r="B24" s="463"/>
      <c r="C24" s="463"/>
    </row>
    <row r="25" spans="1:10" ht="15" customHeight="1" x14ac:dyDescent="0.15">
      <c r="B25" s="84" t="s">
        <v>152</v>
      </c>
      <c r="C25" s="83" t="s">
        <v>153</v>
      </c>
      <c r="D25" s="454" t="s">
        <v>146</v>
      </c>
      <c r="E25" s="455"/>
      <c r="F25" s="456"/>
      <c r="G25" s="454" t="s">
        <v>147</v>
      </c>
      <c r="H25" s="455"/>
      <c r="I25" s="455"/>
      <c r="J25" s="456"/>
    </row>
    <row r="26" spans="1:10" ht="18" customHeight="1" x14ac:dyDescent="0.15">
      <c r="B26" s="83"/>
      <c r="C26" s="83"/>
      <c r="D26" s="457"/>
      <c r="E26" s="458"/>
      <c r="F26" s="459"/>
      <c r="G26" s="460"/>
      <c r="H26" s="461"/>
      <c r="I26" s="461"/>
      <c r="J26" s="462"/>
    </row>
    <row r="27" spans="1:10" ht="18" customHeight="1" x14ac:dyDescent="0.15">
      <c r="B27" s="83"/>
      <c r="C27" s="83"/>
      <c r="D27" s="457"/>
      <c r="E27" s="458"/>
      <c r="F27" s="459"/>
      <c r="G27" s="457"/>
      <c r="H27" s="458"/>
      <c r="I27" s="458"/>
      <c r="J27" s="459"/>
    </row>
    <row r="28" spans="1:10" ht="15" customHeight="1" x14ac:dyDescent="0.15"/>
    <row r="29" spans="1:10" ht="15" customHeight="1" x14ac:dyDescent="0.15"/>
    <row r="30" spans="1:10" ht="15" customHeight="1" x14ac:dyDescent="0.15">
      <c r="A30" s="463" t="s">
        <v>154</v>
      </c>
      <c r="B30" s="463"/>
      <c r="C30" s="463"/>
    </row>
    <row r="31" spans="1:10" ht="15" customHeight="1" x14ac:dyDescent="0.15">
      <c r="B31" s="84" t="s">
        <v>152</v>
      </c>
      <c r="C31" s="83" t="s">
        <v>153</v>
      </c>
      <c r="D31" s="454" t="s">
        <v>146</v>
      </c>
      <c r="E31" s="455"/>
      <c r="F31" s="456"/>
      <c r="G31" s="454" t="s">
        <v>149</v>
      </c>
      <c r="H31" s="455"/>
      <c r="I31" s="455"/>
      <c r="J31" s="456"/>
    </row>
    <row r="32" spans="1:10" ht="18" customHeight="1" x14ac:dyDescent="0.15">
      <c r="B32" s="83"/>
      <c r="C32" s="83"/>
      <c r="D32" s="457"/>
      <c r="E32" s="458"/>
      <c r="F32" s="459"/>
      <c r="G32" s="460"/>
      <c r="H32" s="461"/>
      <c r="I32" s="461"/>
      <c r="J32" s="462"/>
    </row>
    <row r="33" spans="1:10" ht="18" customHeight="1" x14ac:dyDescent="0.15">
      <c r="B33" s="83"/>
      <c r="C33" s="83"/>
      <c r="D33" s="457"/>
      <c r="E33" s="458"/>
      <c r="F33" s="459"/>
      <c r="G33" s="457"/>
      <c r="H33" s="458"/>
      <c r="I33" s="458"/>
      <c r="J33" s="459"/>
    </row>
    <row r="34" spans="1:10" ht="15" customHeight="1" x14ac:dyDescent="0.15">
      <c r="E34" s="464" t="s">
        <v>155</v>
      </c>
      <c r="F34" s="464"/>
      <c r="G34" s="464"/>
      <c r="H34" s="464"/>
      <c r="I34" s="464"/>
      <c r="J34" s="464"/>
    </row>
    <row r="35" spans="1:10" ht="15" customHeight="1" x14ac:dyDescent="0.15"/>
    <row r="36" spans="1:10" ht="15" customHeight="1" x14ac:dyDescent="0.15"/>
    <row r="37" spans="1:10" ht="15" customHeight="1" x14ac:dyDescent="0.15">
      <c r="A37" s="465" t="s">
        <v>156</v>
      </c>
      <c r="B37" s="465"/>
      <c r="C37" s="465"/>
      <c r="D37" s="465"/>
      <c r="E37" s="465"/>
      <c r="F37" s="465"/>
      <c r="G37" s="465"/>
      <c r="H37" s="465"/>
      <c r="I37" s="465"/>
    </row>
    <row r="38" spans="1:10" ht="15" customHeight="1" x14ac:dyDescent="0.15"/>
    <row r="39" spans="1:10" ht="15" customHeight="1" x14ac:dyDescent="0.2">
      <c r="A39" s="466" t="str">
        <f>IF(入力用!E3="","",入力用!E3)&amp;"  県"</f>
        <v>石川  県</v>
      </c>
      <c r="B39" s="467"/>
      <c r="C39" s="466" t="str">
        <f>IF(入力用!C7="","",入力用!C7)</f>
        <v/>
      </c>
      <c r="D39" s="468"/>
      <c r="E39" s="85" t="s">
        <v>157</v>
      </c>
      <c r="G39" s="86" t="s">
        <v>158</v>
      </c>
      <c r="H39" s="469" t="str">
        <f>IF(入力用!C14="","",入力用!C14)&amp;"　　印"</f>
        <v>　　印</v>
      </c>
      <c r="I39" s="470"/>
      <c r="J39" s="470"/>
    </row>
    <row r="40" spans="1:10" ht="15" customHeight="1" x14ac:dyDescent="0.15"/>
    <row r="41" spans="1:10" ht="15" customHeight="1" x14ac:dyDescent="0.15"/>
    <row r="42" spans="1:10" ht="15" customHeight="1" x14ac:dyDescent="0.2">
      <c r="G42" s="86" t="s">
        <v>159</v>
      </c>
      <c r="H42" s="469" t="str">
        <f>IF(入力用!C12="","",入力用!C12)&amp;"　　印"</f>
        <v>　　印</v>
      </c>
      <c r="I42" s="470"/>
      <c r="J42" s="470"/>
    </row>
    <row r="45" spans="1:10" x14ac:dyDescent="0.15">
      <c r="F45" s="463" t="s">
        <v>160</v>
      </c>
      <c r="G45" s="463"/>
      <c r="H45" s="463"/>
      <c r="I45" s="463"/>
    </row>
  </sheetData>
  <mergeCells count="55">
    <mergeCell ref="I21:J21"/>
    <mergeCell ref="G18:H18"/>
    <mergeCell ref="I18:J18"/>
    <mergeCell ref="D18:F18"/>
    <mergeCell ref="D12:F12"/>
    <mergeCell ref="I17:J17"/>
    <mergeCell ref="I16:J16"/>
    <mergeCell ref="D16:F16"/>
    <mergeCell ref="D17:F17"/>
    <mergeCell ref="A15:D15"/>
    <mergeCell ref="G16:H16"/>
    <mergeCell ref="G17:H17"/>
    <mergeCell ref="G12:J12"/>
    <mergeCell ref="A1:J1"/>
    <mergeCell ref="A3:J3"/>
    <mergeCell ref="A6:C6"/>
    <mergeCell ref="D11:F11"/>
    <mergeCell ref="G9:J9"/>
    <mergeCell ref="D7:F7"/>
    <mergeCell ref="G7:J7"/>
    <mergeCell ref="G8:J8"/>
    <mergeCell ref="D9:F9"/>
    <mergeCell ref="D10:F10"/>
    <mergeCell ref="G10:J10"/>
    <mergeCell ref="D8:F8"/>
    <mergeCell ref="G11:J11"/>
    <mergeCell ref="A30:C30"/>
    <mergeCell ref="D21:F21"/>
    <mergeCell ref="G21:H21"/>
    <mergeCell ref="D19:F19"/>
    <mergeCell ref="G26:J26"/>
    <mergeCell ref="G25:J25"/>
    <mergeCell ref="I19:J19"/>
    <mergeCell ref="D20:F20"/>
    <mergeCell ref="G20:H20"/>
    <mergeCell ref="I20:J20"/>
    <mergeCell ref="D27:F27"/>
    <mergeCell ref="G27:J27"/>
    <mergeCell ref="D25:F25"/>
    <mergeCell ref="D26:F26"/>
    <mergeCell ref="G19:H19"/>
    <mergeCell ref="A24:C24"/>
    <mergeCell ref="D31:F31"/>
    <mergeCell ref="G31:J31"/>
    <mergeCell ref="D32:F32"/>
    <mergeCell ref="G32:J32"/>
    <mergeCell ref="F45:I45"/>
    <mergeCell ref="E34:J34"/>
    <mergeCell ref="A37:I37"/>
    <mergeCell ref="A39:B39"/>
    <mergeCell ref="C39:D39"/>
    <mergeCell ref="H42:J42"/>
    <mergeCell ref="H39:J39"/>
    <mergeCell ref="D33:F33"/>
    <mergeCell ref="G33:J33"/>
  </mergeCells>
  <phoneticPr fontId="1"/>
  <pageMargins left="0.62" right="0.53" top="0.82" bottom="0.98399999999999999" header="0.51200000000000001" footer="0.51200000000000001"/>
  <pageSetup paperSize="9" scale="93" orientation="portrait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0"/>
  <sheetViews>
    <sheetView showZeros="0" zoomScaleNormal="100" workbookViewId="0">
      <selection activeCell="F10" sqref="F10"/>
    </sheetView>
  </sheetViews>
  <sheetFormatPr defaultColWidth="8.88671875" defaultRowHeight="12.75" x14ac:dyDescent="0.2"/>
  <cols>
    <col min="1" max="2" width="4.44140625" style="2" customWidth="1"/>
    <col min="3" max="14" width="6.109375" style="2" customWidth="1"/>
    <col min="15" max="15" width="8.88671875" style="2"/>
    <col min="16" max="16" width="6.33203125" style="2" customWidth="1"/>
    <col min="17" max="17" width="4.44140625" style="2" customWidth="1"/>
    <col min="18" max="16384" width="8.88671875" style="2"/>
  </cols>
  <sheetData>
    <row r="1" spans="1:20" ht="25.5" customHeight="1" thickBot="1" x14ac:dyDescent="0.25">
      <c r="A1" s="258" t="str">
        <f ca="1">"第"&amp;DBCS(FIXED((YEAR(NOW())-1900)-50-29,0,TRUE))&amp;"回　北信越中学校総合競技大会　宿泊・弁当　申込書"</f>
        <v>第４６回　北信越中学校総合競技大会　宿泊・弁当　申込書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20" s="28" customFormat="1" ht="25.5" customHeight="1" x14ac:dyDescent="0.2">
      <c r="A2" s="536" t="s">
        <v>161</v>
      </c>
      <c r="B2" s="537"/>
      <c r="C2" s="542" t="str">
        <f>北信越申込書!D2</f>
        <v>石川</v>
      </c>
      <c r="D2" s="543"/>
      <c r="E2" s="197" t="s">
        <v>7</v>
      </c>
      <c r="F2" s="533" t="s">
        <v>162</v>
      </c>
      <c r="G2" s="534"/>
      <c r="H2" s="542" t="s">
        <v>163</v>
      </c>
      <c r="I2" s="543"/>
      <c r="J2" s="554" t="s">
        <v>164</v>
      </c>
      <c r="K2" s="554"/>
      <c r="L2" s="555"/>
      <c r="M2" s="548" t="s">
        <v>165</v>
      </c>
      <c r="N2" s="549"/>
    </row>
    <row r="3" spans="1:20" s="28" customFormat="1" ht="25.5" customHeight="1" x14ac:dyDescent="0.2">
      <c r="A3" s="538" t="s">
        <v>166</v>
      </c>
      <c r="B3" s="539"/>
      <c r="C3" s="544" t="str">
        <f>北信越申込書!D5</f>
        <v>　　　　      　　　　　　　　　　</v>
      </c>
      <c r="D3" s="545"/>
      <c r="E3" s="545"/>
      <c r="F3" s="545"/>
      <c r="G3" s="545"/>
      <c r="H3" s="545"/>
      <c r="I3" s="522" t="s">
        <v>157</v>
      </c>
      <c r="J3" s="522"/>
      <c r="K3" s="39"/>
      <c r="L3" s="39"/>
      <c r="M3" s="39"/>
      <c r="N3" s="40"/>
    </row>
    <row r="4" spans="1:20" s="28" customFormat="1" ht="25.5" customHeight="1" x14ac:dyDescent="0.2">
      <c r="A4" s="540" t="s">
        <v>167</v>
      </c>
      <c r="B4" s="541"/>
      <c r="C4" s="514" t="str">
        <f>北信越申込書!D7</f>
        <v>(〒   　 -    　   )</v>
      </c>
      <c r="D4" s="515"/>
      <c r="E4" s="515"/>
      <c r="F4" s="516"/>
      <c r="G4" s="516"/>
      <c r="H4" s="546" t="str">
        <f>北信越申込書!F7</f>
        <v/>
      </c>
      <c r="I4" s="515"/>
      <c r="J4" s="515"/>
      <c r="K4" s="515"/>
      <c r="L4" s="515"/>
      <c r="M4" s="515"/>
      <c r="N4" s="547"/>
    </row>
    <row r="5" spans="1:20" s="28" customFormat="1" ht="25.5" customHeight="1" x14ac:dyDescent="0.2">
      <c r="A5" s="524" t="s">
        <v>168</v>
      </c>
      <c r="B5" s="525"/>
      <c r="C5" s="41" t="s">
        <v>110</v>
      </c>
      <c r="D5" s="523" t="str">
        <f>北信越申込書!I3</f>
        <v/>
      </c>
      <c r="E5" s="523"/>
      <c r="F5" s="523"/>
      <c r="G5" s="523"/>
      <c r="H5" s="42" t="s">
        <v>116</v>
      </c>
      <c r="I5" s="523" t="str">
        <f>北信越申込書!I5</f>
        <v/>
      </c>
      <c r="J5" s="523"/>
      <c r="K5" s="523"/>
      <c r="L5" s="523"/>
      <c r="M5" s="43"/>
      <c r="N5" s="44"/>
    </row>
    <row r="6" spans="1:20" s="28" customFormat="1" ht="25.5" customHeight="1" x14ac:dyDescent="0.2">
      <c r="A6" s="538" t="s">
        <v>169</v>
      </c>
      <c r="B6" s="539"/>
      <c r="C6" s="535" t="s">
        <v>170</v>
      </c>
      <c r="D6" s="522"/>
      <c r="E6" s="552"/>
      <c r="F6" s="545"/>
      <c r="G6" s="545"/>
      <c r="H6" s="556"/>
      <c r="I6" s="550" t="s">
        <v>171</v>
      </c>
      <c r="J6" s="551"/>
      <c r="K6" s="552"/>
      <c r="L6" s="552"/>
      <c r="M6" s="552"/>
      <c r="N6" s="553"/>
    </row>
    <row r="7" spans="1:20" s="28" customFormat="1" ht="25.5" customHeight="1" x14ac:dyDescent="0.2">
      <c r="A7" s="524" t="s">
        <v>168</v>
      </c>
      <c r="B7" s="525"/>
      <c r="C7" s="41" t="s">
        <v>110</v>
      </c>
      <c r="D7" s="523"/>
      <c r="E7" s="523"/>
      <c r="F7" s="523"/>
      <c r="G7" s="523"/>
      <c r="H7" s="45" t="s">
        <v>172</v>
      </c>
      <c r="I7" s="41" t="s">
        <v>116</v>
      </c>
      <c r="J7" s="523"/>
      <c r="K7" s="523"/>
      <c r="L7" s="523"/>
      <c r="M7" s="523"/>
      <c r="N7" s="46" t="s">
        <v>172</v>
      </c>
    </row>
    <row r="8" spans="1:20" s="28" customFormat="1" ht="25.5" customHeight="1" x14ac:dyDescent="0.2">
      <c r="A8" s="526" t="s">
        <v>173</v>
      </c>
      <c r="B8" s="527"/>
      <c r="C8" s="530" t="s">
        <v>174</v>
      </c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2"/>
    </row>
    <row r="9" spans="1:20" s="28" customFormat="1" ht="25.5" customHeight="1" x14ac:dyDescent="0.2">
      <c r="A9" s="524" t="s">
        <v>175</v>
      </c>
      <c r="B9" s="525"/>
      <c r="C9" s="517" t="s">
        <v>176</v>
      </c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9"/>
    </row>
    <row r="10" spans="1:20" s="28" customFormat="1" ht="25.5" customHeight="1" thickBot="1" x14ac:dyDescent="0.25">
      <c r="A10" s="528" t="s">
        <v>177</v>
      </c>
      <c r="B10" s="529"/>
      <c r="C10" s="29" t="s">
        <v>178</v>
      </c>
      <c r="D10" s="54">
        <f>A14</f>
        <v>6</v>
      </c>
      <c r="E10" s="30" t="s">
        <v>179</v>
      </c>
      <c r="F10" s="30" t="str">
        <f ca="1">CHOOSE(WEEKDAY(DATE(YEAR(NOW()),8,D10)),"日","月","火","水","木","金","土")</f>
        <v>水</v>
      </c>
      <c r="G10" s="30" t="s">
        <v>180</v>
      </c>
      <c r="H10" s="520" t="s">
        <v>181</v>
      </c>
      <c r="I10" s="520"/>
      <c r="J10" s="30"/>
      <c r="K10" s="30" t="s">
        <v>182</v>
      </c>
      <c r="L10" s="30"/>
      <c r="M10" s="30" t="s">
        <v>183</v>
      </c>
      <c r="N10" s="31"/>
    </row>
    <row r="11" spans="1:20" s="28" customFormat="1" ht="36.75" customHeight="1" thickBot="1" x14ac:dyDescent="0.25">
      <c r="A11" s="38" t="s">
        <v>184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20" s="28" customFormat="1" ht="18.75" customHeight="1" x14ac:dyDescent="0.2">
      <c r="A12" s="198"/>
      <c r="B12" s="199"/>
      <c r="C12" s="480" t="s">
        <v>185</v>
      </c>
      <c r="D12" s="480"/>
      <c r="E12" s="480" t="s">
        <v>186</v>
      </c>
      <c r="F12" s="480"/>
      <c r="G12" s="480" t="s">
        <v>187</v>
      </c>
      <c r="H12" s="480"/>
      <c r="I12" s="480" t="s">
        <v>188</v>
      </c>
      <c r="J12" s="480"/>
      <c r="K12" s="480" t="s">
        <v>189</v>
      </c>
      <c r="L12" s="480"/>
      <c r="M12" s="480" t="s">
        <v>190</v>
      </c>
      <c r="N12" s="484"/>
    </row>
    <row r="13" spans="1:20" s="28" customFormat="1" ht="18.75" customHeight="1" x14ac:dyDescent="0.2">
      <c r="A13" s="33"/>
      <c r="B13" s="32"/>
      <c r="C13" s="47" t="s">
        <v>191</v>
      </c>
      <c r="D13" s="48" t="s">
        <v>192</v>
      </c>
      <c r="E13" s="47" t="s">
        <v>191</v>
      </c>
      <c r="F13" s="48" t="s">
        <v>192</v>
      </c>
      <c r="G13" s="47" t="s">
        <v>191</v>
      </c>
      <c r="H13" s="48" t="s">
        <v>192</v>
      </c>
      <c r="I13" s="47" t="s">
        <v>191</v>
      </c>
      <c r="J13" s="48" t="s">
        <v>192</v>
      </c>
      <c r="K13" s="47" t="s">
        <v>191</v>
      </c>
      <c r="L13" s="48" t="s">
        <v>192</v>
      </c>
      <c r="M13" s="47" t="s">
        <v>191</v>
      </c>
      <c r="N13" s="49" t="s">
        <v>192</v>
      </c>
    </row>
    <row r="14" spans="1:20" s="28" customFormat="1" ht="41.25" customHeight="1" x14ac:dyDescent="0.15">
      <c r="A14" s="55">
        <v>6</v>
      </c>
      <c r="B14" s="511" t="s">
        <v>193</v>
      </c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3"/>
      <c r="Q14" s="28">
        <v>1</v>
      </c>
      <c r="R14" s="28">
        <f ca="1">DATE(YEAR(NOW()),8,Q14)</f>
        <v>45870</v>
      </c>
      <c r="S14" s="28" t="str">
        <f ca="1">CHOOSE(WEEKDAY(R14),"日","月","火","水","木","金","土")</f>
        <v>金</v>
      </c>
      <c r="T14" s="28" t="str">
        <f ca="1">IF(S14="火",Q14,"")</f>
        <v/>
      </c>
    </row>
    <row r="15" spans="1:20" s="28" customFormat="1" ht="33.75" customHeight="1" x14ac:dyDescent="0.2">
      <c r="A15" s="50" t="str">
        <f ca="1">"("&amp;CHOOSE(WEEKDAY(DATE(YEAR(NOW()),8,A14)),"日","月","火","水","木","金","土")&amp;")"</f>
        <v>(水)</v>
      </c>
      <c r="B15" s="511"/>
      <c r="C15" s="512">
        <f>C14+D14</f>
        <v>0</v>
      </c>
      <c r="D15" s="513"/>
      <c r="E15" s="487">
        <f>E14+F14</f>
        <v>0</v>
      </c>
      <c r="F15" s="488"/>
      <c r="G15" s="487">
        <f>G14+H14</f>
        <v>0</v>
      </c>
      <c r="H15" s="488"/>
      <c r="I15" s="487">
        <f>I14+J14</f>
        <v>0</v>
      </c>
      <c r="J15" s="488"/>
      <c r="K15" s="487">
        <f>K14+L14</f>
        <v>0</v>
      </c>
      <c r="L15" s="488"/>
      <c r="M15" s="487">
        <f>M14+N14</f>
        <v>0</v>
      </c>
      <c r="N15" s="521"/>
      <c r="Q15" s="28">
        <v>2</v>
      </c>
      <c r="R15" s="28">
        <f t="shared" ref="R15:R22" ca="1" si="0">DATE(YEAR(NOW()),8,Q15)</f>
        <v>45871</v>
      </c>
      <c r="S15" s="28" t="str">
        <f t="shared" ref="S15:S22" ca="1" si="1">CHOOSE(WEEKDAY(R15),"日","月","火","水","木","金","土")</f>
        <v>土</v>
      </c>
      <c r="T15" s="28" t="str">
        <f t="shared" ref="T15:T22" ca="1" si="2">IF(S15="火",Q15,"")</f>
        <v/>
      </c>
    </row>
    <row r="16" spans="1:20" s="28" customFormat="1" ht="41.25" customHeight="1" x14ac:dyDescent="0.15">
      <c r="A16" s="55">
        <f>A14+1</f>
        <v>7</v>
      </c>
      <c r="B16" s="511" t="s">
        <v>193</v>
      </c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3"/>
      <c r="Q16" s="28">
        <v>3</v>
      </c>
      <c r="R16" s="28">
        <f t="shared" ca="1" si="0"/>
        <v>45872</v>
      </c>
      <c r="S16" s="28" t="str">
        <f t="shared" ca="1" si="1"/>
        <v>日</v>
      </c>
      <c r="T16" s="28" t="str">
        <f t="shared" ca="1" si="2"/>
        <v/>
      </c>
    </row>
    <row r="17" spans="1:20" s="28" customFormat="1" ht="33.75" customHeight="1" x14ac:dyDescent="0.2">
      <c r="A17" s="50" t="str">
        <f ca="1">"("&amp;CHOOSE(WEEKDAY(DATE(YEAR(NOW()),8,A16)),"日","月","火","水","木","金","土")&amp;")"</f>
        <v>(木)</v>
      </c>
      <c r="B17" s="511"/>
      <c r="C17" s="512">
        <f>C16+D16</f>
        <v>0</v>
      </c>
      <c r="D17" s="513"/>
      <c r="E17" s="487">
        <f>E16+F16</f>
        <v>0</v>
      </c>
      <c r="F17" s="488"/>
      <c r="G17" s="487">
        <f>G16+H16</f>
        <v>0</v>
      </c>
      <c r="H17" s="488"/>
      <c r="I17" s="487">
        <f>I16+J16</f>
        <v>0</v>
      </c>
      <c r="J17" s="488"/>
      <c r="K17" s="487">
        <f>K16+L16</f>
        <v>0</v>
      </c>
      <c r="L17" s="488"/>
      <c r="M17" s="487">
        <f>M16+N16</f>
        <v>0</v>
      </c>
      <c r="N17" s="521"/>
      <c r="Q17" s="28">
        <v>4</v>
      </c>
      <c r="R17" s="28">
        <f t="shared" ca="1" si="0"/>
        <v>45873</v>
      </c>
      <c r="S17" s="28" t="str">
        <f t="shared" ca="1" si="1"/>
        <v>月</v>
      </c>
      <c r="T17" s="28" t="str">
        <f t="shared" ca="1" si="2"/>
        <v/>
      </c>
    </row>
    <row r="18" spans="1:20" s="28" customFormat="1" ht="25.5" customHeight="1" x14ac:dyDescent="0.2">
      <c r="A18" s="500" t="s">
        <v>194</v>
      </c>
      <c r="B18" s="501"/>
      <c r="C18" s="501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2"/>
      <c r="Q18" s="28">
        <v>5</v>
      </c>
      <c r="R18" s="28">
        <f t="shared" ca="1" si="0"/>
        <v>45874</v>
      </c>
      <c r="S18" s="28" t="str">
        <f t="shared" ca="1" si="1"/>
        <v>火</v>
      </c>
      <c r="T18" s="28">
        <f t="shared" ca="1" si="2"/>
        <v>5</v>
      </c>
    </row>
    <row r="19" spans="1:20" s="28" customFormat="1" ht="93" customHeight="1" thickBot="1" x14ac:dyDescent="0.25">
      <c r="A19" s="497"/>
      <c r="B19" s="498"/>
      <c r="C19" s="498"/>
      <c r="D19" s="498"/>
      <c r="E19" s="498"/>
      <c r="F19" s="498"/>
      <c r="G19" s="498"/>
      <c r="H19" s="498"/>
      <c r="I19" s="498"/>
      <c r="J19" s="498"/>
      <c r="K19" s="498"/>
      <c r="L19" s="498"/>
      <c r="M19" s="498"/>
      <c r="N19" s="499"/>
      <c r="Q19" s="28">
        <v>6</v>
      </c>
      <c r="R19" s="28">
        <f t="shared" ca="1" si="0"/>
        <v>45875</v>
      </c>
      <c r="S19" s="28" t="str">
        <f t="shared" ca="1" si="1"/>
        <v>水</v>
      </c>
      <c r="T19" s="28" t="str">
        <f t="shared" ca="1" si="2"/>
        <v/>
      </c>
    </row>
    <row r="20" spans="1:20" s="28" customFormat="1" ht="36.75" customHeight="1" thickBot="1" x14ac:dyDescent="0.25">
      <c r="A20" s="38" t="s">
        <v>195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Q20" s="28">
        <v>7</v>
      </c>
      <c r="R20" s="28">
        <f t="shared" ca="1" si="0"/>
        <v>45876</v>
      </c>
      <c r="S20" s="28" t="str">
        <f t="shared" ca="1" si="1"/>
        <v>木</v>
      </c>
      <c r="T20" s="28" t="str">
        <f t="shared" ca="1" si="2"/>
        <v/>
      </c>
    </row>
    <row r="21" spans="1:20" s="28" customFormat="1" ht="19.5" customHeight="1" x14ac:dyDescent="0.2">
      <c r="A21" s="510" t="s">
        <v>196</v>
      </c>
      <c r="B21" s="483"/>
      <c r="C21" s="483"/>
      <c r="D21" s="480" t="s">
        <v>197</v>
      </c>
      <c r="E21" s="480"/>
      <c r="F21" s="480"/>
      <c r="G21" s="480" t="s">
        <v>198</v>
      </c>
      <c r="H21" s="483"/>
      <c r="I21" s="483"/>
      <c r="J21" s="483"/>
      <c r="K21" s="483"/>
      <c r="L21" s="483"/>
      <c r="M21" s="483"/>
      <c r="N21" s="484"/>
      <c r="Q21" s="28">
        <v>8</v>
      </c>
      <c r="R21" s="28">
        <f t="shared" ca="1" si="0"/>
        <v>45877</v>
      </c>
      <c r="S21" s="28" t="str">
        <f t="shared" ca="1" si="1"/>
        <v>金</v>
      </c>
      <c r="T21" s="28" t="str">
        <f t="shared" ca="1" si="2"/>
        <v/>
      </c>
    </row>
    <row r="22" spans="1:20" s="28" customFormat="1" ht="24" customHeight="1" x14ac:dyDescent="0.2">
      <c r="A22" s="507" t="str">
        <f ca="1">A14&amp;"日"&amp;A15</f>
        <v>6日(水)</v>
      </c>
      <c r="B22" s="485"/>
      <c r="C22" s="485"/>
      <c r="D22" s="481"/>
      <c r="E22" s="481"/>
      <c r="F22" s="481"/>
      <c r="G22" s="481"/>
      <c r="H22" s="485"/>
      <c r="I22" s="485"/>
      <c r="J22" s="485"/>
      <c r="K22" s="485"/>
      <c r="L22" s="485"/>
      <c r="M22" s="485"/>
      <c r="N22" s="486"/>
      <c r="Q22" s="28">
        <v>9</v>
      </c>
      <c r="R22" s="28">
        <f t="shared" ca="1" si="0"/>
        <v>45878</v>
      </c>
      <c r="S22" s="28" t="str">
        <f t="shared" ca="1" si="1"/>
        <v>土</v>
      </c>
      <c r="T22" s="28" t="str">
        <f t="shared" ca="1" si="2"/>
        <v/>
      </c>
    </row>
    <row r="23" spans="1:20" s="28" customFormat="1" ht="24" customHeight="1" x14ac:dyDescent="0.2">
      <c r="A23" s="508" t="str">
        <f ca="1">A14+1&amp;"日"&amp;A17</f>
        <v>7日(木)</v>
      </c>
      <c r="B23" s="485"/>
      <c r="C23" s="485"/>
      <c r="D23" s="481"/>
      <c r="E23" s="481"/>
      <c r="F23" s="481"/>
      <c r="G23" s="481"/>
      <c r="H23" s="485"/>
      <c r="I23" s="485"/>
      <c r="J23" s="485"/>
      <c r="K23" s="485"/>
      <c r="L23" s="485"/>
      <c r="M23" s="485"/>
      <c r="N23" s="486"/>
    </row>
    <row r="24" spans="1:20" s="28" customFormat="1" ht="24" customHeight="1" thickBot="1" x14ac:dyDescent="0.25">
      <c r="A24" s="509" t="str">
        <f ca="1">A14+2&amp;"日"&amp;"("&amp;CHOOSE(WEEKDAY(DATE(YEAR(NOW()),8,A16+1)),"日","月","火","水","木","金","土")&amp;")"</f>
        <v>8日(金)</v>
      </c>
      <c r="B24" s="505"/>
      <c r="C24" s="505"/>
      <c r="D24" s="482"/>
      <c r="E24" s="482"/>
      <c r="F24" s="482"/>
      <c r="G24" s="482"/>
      <c r="H24" s="505"/>
      <c r="I24" s="505"/>
      <c r="J24" s="505"/>
      <c r="K24" s="505"/>
      <c r="L24" s="505"/>
      <c r="M24" s="505"/>
      <c r="N24" s="506"/>
    </row>
    <row r="25" spans="1:20" s="35" customFormat="1" ht="26.25" customHeight="1" x14ac:dyDescent="0.2">
      <c r="A25" s="503" t="s">
        <v>199</v>
      </c>
      <c r="B25" s="504"/>
      <c r="C25" s="504"/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504"/>
    </row>
    <row r="26" spans="1:20" s="37" customFormat="1" ht="30" customHeight="1" x14ac:dyDescent="0.2">
      <c r="A26" s="493" t="str">
        <f ca="1">"平成"&amp;DBCS(FIXED((YEAR(NOW())-1900)-88,0,TRUE))&amp;"年 ７月"&amp;DBCS(DAY(NOW()))&amp;"日 "</f>
        <v xml:space="preserve">平成３７年 ７月３１日 </v>
      </c>
      <c r="B26" s="494"/>
      <c r="C26" s="494"/>
      <c r="D26" s="494"/>
      <c r="E26" s="494"/>
      <c r="F26" s="34"/>
      <c r="G26" s="34"/>
      <c r="H26" s="495" t="s">
        <v>200</v>
      </c>
      <c r="I26" s="496"/>
      <c r="J26" s="492"/>
      <c r="K26" s="492"/>
      <c r="L26" s="492"/>
      <c r="M26" s="492"/>
      <c r="N26" s="36" t="s">
        <v>141</v>
      </c>
    </row>
    <row r="27" spans="1:20" ht="22.5" customHeight="1" x14ac:dyDescent="0.2">
      <c r="H27" s="489" t="s">
        <v>201</v>
      </c>
      <c r="I27" s="490"/>
      <c r="J27" s="491"/>
      <c r="K27" s="491"/>
      <c r="L27" s="491"/>
      <c r="M27" s="491"/>
      <c r="N27" s="36"/>
    </row>
    <row r="28" spans="1:20" ht="13.5" thickBot="1" x14ac:dyDescent="0.25"/>
    <row r="29" spans="1:20" ht="60.75" customHeight="1" thickTop="1" thickBot="1" x14ac:dyDescent="0.25">
      <c r="A29" s="477" t="s">
        <v>202</v>
      </c>
      <c r="B29" s="478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9"/>
    </row>
    <row r="30" spans="1:20" ht="15" thickTop="1" x14ac:dyDescent="0.2">
      <c r="A30" s="28"/>
    </row>
  </sheetData>
  <mergeCells count="72">
    <mergeCell ref="F2:G2"/>
    <mergeCell ref="C6:D6"/>
    <mergeCell ref="A2:B2"/>
    <mergeCell ref="A3:B3"/>
    <mergeCell ref="A4:B4"/>
    <mergeCell ref="A5:B5"/>
    <mergeCell ref="C2:D2"/>
    <mergeCell ref="A6:B6"/>
    <mergeCell ref="C3:H3"/>
    <mergeCell ref="H4:N4"/>
    <mergeCell ref="M2:N2"/>
    <mergeCell ref="I6:J6"/>
    <mergeCell ref="K6:N6"/>
    <mergeCell ref="H2:I2"/>
    <mergeCell ref="J2:L2"/>
    <mergeCell ref="E6:H6"/>
    <mergeCell ref="I3:J3"/>
    <mergeCell ref="I5:L5"/>
    <mergeCell ref="B14:B15"/>
    <mergeCell ref="D5:G5"/>
    <mergeCell ref="G15:H15"/>
    <mergeCell ref="A7:B7"/>
    <mergeCell ref="A8:B8"/>
    <mergeCell ref="C12:D12"/>
    <mergeCell ref="A10:B10"/>
    <mergeCell ref="D7:G7"/>
    <mergeCell ref="C8:N8"/>
    <mergeCell ref="J7:M7"/>
    <mergeCell ref="A9:B9"/>
    <mergeCell ref="M12:N12"/>
    <mergeCell ref="B16:B17"/>
    <mergeCell ref="C17:D17"/>
    <mergeCell ref="E15:F15"/>
    <mergeCell ref="E17:F17"/>
    <mergeCell ref="C4:E4"/>
    <mergeCell ref="F4:G4"/>
    <mergeCell ref="G17:H17"/>
    <mergeCell ref="C9:N9"/>
    <mergeCell ref="H10:I10"/>
    <mergeCell ref="I15:J15"/>
    <mergeCell ref="M15:N15"/>
    <mergeCell ref="M17:N17"/>
    <mergeCell ref="C15:D15"/>
    <mergeCell ref="A26:E26"/>
    <mergeCell ref="H26:I26"/>
    <mergeCell ref="A19:N19"/>
    <mergeCell ref="A18:N18"/>
    <mergeCell ref="G23:N23"/>
    <mergeCell ref="A25:N25"/>
    <mergeCell ref="G24:N24"/>
    <mergeCell ref="A22:C22"/>
    <mergeCell ref="A23:C23"/>
    <mergeCell ref="A24:C24"/>
    <mergeCell ref="A21:C21"/>
    <mergeCell ref="D21:F21"/>
    <mergeCell ref="D22:F22"/>
    <mergeCell ref="A29:N29"/>
    <mergeCell ref="A1:N1"/>
    <mergeCell ref="E12:F12"/>
    <mergeCell ref="G12:H12"/>
    <mergeCell ref="I12:J12"/>
    <mergeCell ref="K12:L12"/>
    <mergeCell ref="D23:F23"/>
    <mergeCell ref="D24:F24"/>
    <mergeCell ref="G21:N21"/>
    <mergeCell ref="G22:N22"/>
    <mergeCell ref="I17:J17"/>
    <mergeCell ref="K15:L15"/>
    <mergeCell ref="K17:L17"/>
    <mergeCell ref="H27:I27"/>
    <mergeCell ref="J27:M27"/>
    <mergeCell ref="J26:M26"/>
  </mergeCells>
  <phoneticPr fontId="1"/>
  <pageMargins left="0.9055118110236221" right="0.62992125984251968" top="0.55118110236220474" bottom="0.55118110236220474" header="0.19685039370078741" footer="0.51181102362204722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Z40"/>
  <sheetViews>
    <sheetView view="pageBreakPreview" topLeftCell="A12" zoomScale="70" zoomScaleNormal="55" zoomScaleSheetLayoutView="70" workbookViewId="0">
      <selection activeCell="E9" sqref="E9"/>
    </sheetView>
  </sheetViews>
  <sheetFormatPr defaultColWidth="8.88671875" defaultRowHeight="19.5" x14ac:dyDescent="0.2"/>
  <cols>
    <col min="1" max="1" width="2.21875" style="56" customWidth="1"/>
    <col min="2" max="2" width="5.109375" style="56" customWidth="1"/>
    <col min="3" max="3" width="5.88671875" style="56" bestFit="1" customWidth="1"/>
    <col min="4" max="4" width="18.88671875" style="56" customWidth="1"/>
    <col min="5" max="5" width="8.44140625" style="56" customWidth="1"/>
    <col min="6" max="6" width="1.77734375" style="56" customWidth="1"/>
    <col min="7" max="7" width="9.88671875" style="56" bestFit="1" customWidth="1"/>
    <col min="8" max="11" width="6.77734375" style="56" bestFit="1" customWidth="1"/>
    <col min="12" max="12" width="5.6640625" style="56" customWidth="1"/>
    <col min="13" max="13" width="7" style="56" customWidth="1"/>
    <col min="14" max="14" width="7.5546875" style="56" customWidth="1"/>
    <col min="15" max="15" width="21.109375" style="56" customWidth="1"/>
    <col min="16" max="16" width="5.109375" style="56" bestFit="1" customWidth="1"/>
    <col min="17" max="17" width="11.109375" style="56" customWidth="1"/>
    <col min="18" max="18" width="2" style="56" customWidth="1"/>
    <col min="19" max="16384" width="8.88671875" style="56"/>
  </cols>
  <sheetData>
    <row r="1" spans="1:17" ht="24.75" x14ac:dyDescent="0.2">
      <c r="A1" s="561" t="str">
        <f>県体予選プロ用!C5&amp;"　予選　第 "&amp;入力用!C4&amp;" 位"</f>
        <v>南加賀ブロック　予選　第  位</v>
      </c>
      <c r="B1" s="561"/>
      <c r="C1" s="561"/>
      <c r="D1" s="561"/>
      <c r="E1" s="561"/>
      <c r="F1" s="561"/>
      <c r="G1" s="561"/>
      <c r="H1" s="561"/>
      <c r="I1" s="561"/>
      <c r="J1" s="561"/>
    </row>
    <row r="2" spans="1:17" ht="38.25" x14ac:dyDescent="0.2">
      <c r="A2" s="562" t="e">
        <f>'参加申込書（県体）'!E7&amp;"（"&amp;IF(ISERROR(FIND("郡",D5)),IF(ISERROR(FIND("市市",D5)),LEFT(D5,FIND("市",D5)),LEFT(D5,FIND("市市",D5)+1)),LEFT(D5,FIND("郡",D5)))&amp;"）"</f>
        <v>#VALUE!</v>
      </c>
      <c r="B2" s="562"/>
      <c r="C2" s="562"/>
      <c r="D2" s="562"/>
      <c r="E2" s="562"/>
      <c r="F2" s="562"/>
      <c r="G2" s="562"/>
      <c r="H2" s="562"/>
      <c r="I2" s="562"/>
      <c r="J2" s="562"/>
    </row>
    <row r="3" spans="1:17" ht="7.5" customHeight="1" x14ac:dyDescent="0.2">
      <c r="A3" s="57"/>
      <c r="B3" s="57"/>
      <c r="C3" s="57"/>
      <c r="D3" s="57"/>
      <c r="E3" s="57"/>
      <c r="F3" s="57"/>
      <c r="G3" s="57"/>
      <c r="H3" s="57"/>
    </row>
    <row r="4" spans="1:17" x14ac:dyDescent="0.4">
      <c r="B4" s="558" t="s">
        <v>31</v>
      </c>
      <c r="C4" s="559"/>
      <c r="D4" s="558" t="str">
        <f>'参加申込書（県体）'!E8</f>
        <v>〒　　　　　　-</v>
      </c>
      <c r="E4" s="558"/>
      <c r="F4" s="558"/>
      <c r="G4" s="558"/>
      <c r="H4" s="558"/>
      <c r="I4" s="558"/>
      <c r="J4" s="558"/>
    </row>
    <row r="5" spans="1:17" x14ac:dyDescent="0.45">
      <c r="B5" s="560"/>
      <c r="C5" s="560"/>
      <c r="D5" s="557">
        <f>IF(MID('参加申込書（県体）'!G8,3,1)="県",MID('参加申込書（県体）'!G8,4,30),'参加申込書（県体）'!G8)</f>
        <v>0</v>
      </c>
      <c r="E5" s="557"/>
      <c r="F5" s="557"/>
      <c r="G5" s="557"/>
      <c r="H5" s="557"/>
      <c r="I5" s="557"/>
      <c r="J5" s="557"/>
    </row>
    <row r="6" spans="1:17" ht="7.5" customHeight="1" x14ac:dyDescent="0.2">
      <c r="A6" s="58"/>
      <c r="B6" s="58"/>
      <c r="C6" s="58"/>
      <c r="D6" s="58"/>
      <c r="E6" s="58"/>
      <c r="F6" s="58"/>
      <c r="G6" s="58"/>
      <c r="H6" s="58"/>
    </row>
    <row r="7" spans="1:17" ht="21.75" customHeight="1" x14ac:dyDescent="0.45">
      <c r="B7" s="565" t="s">
        <v>203</v>
      </c>
      <c r="C7" s="565"/>
      <c r="D7" s="59" t="str">
        <f>'参加申込書（県体）'!I41</f>
        <v/>
      </c>
      <c r="E7" s="203" t="str">
        <f>IF(入力用!E13="","",入力用!E13)</f>
        <v/>
      </c>
      <c r="F7" s="60"/>
    </row>
    <row r="8" spans="1:17" ht="21.75" customHeight="1" x14ac:dyDescent="0.45">
      <c r="B8" s="566" t="s">
        <v>204</v>
      </c>
      <c r="C8" s="566"/>
      <c r="D8" s="61" t="str">
        <f>'参加申込書（県体）'!E10</f>
        <v/>
      </c>
      <c r="E8" s="204" t="str">
        <f>IF(入力用!E14="","",入力用!E14)</f>
        <v/>
      </c>
      <c r="F8" s="60"/>
      <c r="G8" s="62"/>
      <c r="H8" s="62" t="s">
        <v>55</v>
      </c>
      <c r="I8" s="62" t="s">
        <v>56</v>
      </c>
      <c r="J8" s="62" t="s">
        <v>57</v>
      </c>
      <c r="K8" s="62" t="s">
        <v>58</v>
      </c>
      <c r="M8" s="63" t="s">
        <v>8</v>
      </c>
      <c r="N8" s="63" t="s">
        <v>9</v>
      </c>
      <c r="O8" s="63" t="s">
        <v>205</v>
      </c>
      <c r="P8" s="63" t="s">
        <v>135</v>
      </c>
      <c r="Q8" s="91" t="s">
        <v>18</v>
      </c>
    </row>
    <row r="9" spans="1:17" ht="21.75" customHeight="1" x14ac:dyDescent="0.45">
      <c r="B9" s="566" t="s">
        <v>206</v>
      </c>
      <c r="C9" s="566"/>
      <c r="D9" s="61" t="str">
        <f>県体予選プロ用!E11</f>
        <v/>
      </c>
      <c r="E9" s="204" t="str">
        <f>IF(入力用!E15="","",入力用!E15)</f>
        <v/>
      </c>
      <c r="F9" s="60"/>
      <c r="G9" s="146" t="s">
        <v>60</v>
      </c>
      <c r="H9" s="64">
        <f>'参加申込書（県体）'!I10</f>
        <v>0</v>
      </c>
      <c r="I9" s="64">
        <f>'参加申込書（県体）'!J10</f>
        <v>0</v>
      </c>
      <c r="J9" s="64">
        <f>'参加申込書（県体）'!K10</f>
        <v>0</v>
      </c>
      <c r="K9" s="64">
        <f>'参加申込書（県体）'!L10</f>
        <v>0</v>
      </c>
      <c r="M9" s="65" t="str">
        <f>IF(入力用!L4="","",入力用!L4)</f>
        <v/>
      </c>
      <c r="N9" s="65" t="str">
        <f>IF(入力用!M4="","",入力用!M4)</f>
        <v/>
      </c>
      <c r="O9" s="65" t="str">
        <f>IF(入力用!N4="","",入力用!N4)</f>
        <v/>
      </c>
      <c r="P9" s="64" t="str">
        <f>IF(入力用!P4="","",入力用!P4)</f>
        <v/>
      </c>
      <c r="Q9" s="64" t="str">
        <f>IF(入力用!V4="","",入力用!V4)</f>
        <v/>
      </c>
    </row>
    <row r="10" spans="1:17" ht="21.75" customHeight="1" x14ac:dyDescent="0.45">
      <c r="B10" s="566" t="s">
        <v>63</v>
      </c>
      <c r="C10" s="566"/>
      <c r="D10" s="61" t="str">
        <f>'参加申込書（県体）'!E12</f>
        <v/>
      </c>
      <c r="E10" s="204" t="str">
        <f>IF(入力用!E16="","",入力用!E16)</f>
        <v/>
      </c>
      <c r="F10" s="60"/>
      <c r="G10" s="146" t="s">
        <v>62</v>
      </c>
      <c r="H10" s="64">
        <f>'参加申込書（県体）'!I11</f>
        <v>0</v>
      </c>
      <c r="I10" s="64">
        <f>'参加申込書（県体）'!J11</f>
        <v>0</v>
      </c>
      <c r="J10" s="64">
        <f>'参加申込書（県体）'!K11</f>
        <v>0</v>
      </c>
      <c r="K10" s="64">
        <f>'参加申込書（県体）'!L11</f>
        <v>0</v>
      </c>
      <c r="M10" s="65" t="str">
        <f>IF(入力用!L5="","",入力用!L5)</f>
        <v/>
      </c>
      <c r="N10" s="65" t="str">
        <f>IF(入力用!M5="","",入力用!M5)</f>
        <v/>
      </c>
      <c r="O10" s="65" t="str">
        <f>IF(入力用!N5="","",入力用!N5)</f>
        <v/>
      </c>
      <c r="P10" s="64" t="str">
        <f>IF(入力用!P5="","",入力用!P5)</f>
        <v/>
      </c>
      <c r="Q10" s="64" t="str">
        <f>IF(入力用!V5="","",入力用!V5)</f>
        <v/>
      </c>
    </row>
    <row r="11" spans="1:17" ht="21.75" customHeight="1" x14ac:dyDescent="0.45">
      <c r="B11" s="566" t="s">
        <v>207</v>
      </c>
      <c r="C11" s="566"/>
      <c r="D11" s="61" t="e">
        <f>INDEX(入力用!N4:N21,MATCH(1,入力用!U4:U21),1)</f>
        <v>#N/A</v>
      </c>
      <c r="E11" s="150"/>
      <c r="F11" s="60"/>
      <c r="G11" s="146" t="s">
        <v>64</v>
      </c>
      <c r="H11" s="64">
        <f>'参加申込書（県体）'!I12</f>
        <v>0</v>
      </c>
      <c r="I11" s="64">
        <f>'参加申込書（県体）'!J12</f>
        <v>0</v>
      </c>
      <c r="J11" s="64">
        <f>'参加申込書（県体）'!K12</f>
        <v>0</v>
      </c>
      <c r="K11" s="64">
        <f>'参加申込書（県体）'!L12</f>
        <v>0</v>
      </c>
      <c r="M11" s="65" t="str">
        <f>IF(入力用!L6="","",入力用!L6)</f>
        <v/>
      </c>
      <c r="N11" s="65" t="str">
        <f>IF(入力用!M6="","",入力用!M6)</f>
        <v/>
      </c>
      <c r="O11" s="65" t="str">
        <f>IF(入力用!N6="","",入力用!N6)</f>
        <v/>
      </c>
      <c r="P11" s="64" t="str">
        <f>IF(入力用!P6="","",入力用!P6)</f>
        <v/>
      </c>
      <c r="Q11" s="64" t="str">
        <f>IF(入力用!V6="","",入力用!V6)</f>
        <v/>
      </c>
    </row>
    <row r="12" spans="1:17" ht="21.75" customHeight="1" x14ac:dyDescent="0.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M12" s="65" t="str">
        <f>IF(入力用!L7="","",入力用!L7)</f>
        <v/>
      </c>
      <c r="N12" s="65" t="str">
        <f>IF(入力用!M7="","",入力用!M7)</f>
        <v/>
      </c>
      <c r="O12" s="65" t="str">
        <f>IF(入力用!N7="","",入力用!N7)</f>
        <v/>
      </c>
      <c r="P12" s="64" t="str">
        <f>IF(入力用!P7="","",入力用!P7)</f>
        <v/>
      </c>
      <c r="Q12" s="64" t="str">
        <f>IF(入力用!V7="","",入力用!V7)</f>
        <v/>
      </c>
    </row>
    <row r="13" spans="1:17" ht="21.75" customHeight="1" x14ac:dyDescent="0.2">
      <c r="A13" s="60"/>
      <c r="F13" s="60"/>
      <c r="G13" s="60"/>
      <c r="H13" s="60"/>
      <c r="I13" s="60"/>
      <c r="J13" s="60"/>
      <c r="K13" s="60"/>
      <c r="M13" s="65" t="str">
        <f>IF(入力用!L8="","",入力用!L8)</f>
        <v/>
      </c>
      <c r="N13" s="65" t="str">
        <f>IF(入力用!M8="","",入力用!M8)</f>
        <v/>
      </c>
      <c r="O13" s="65" t="str">
        <f>IF(入力用!N8="","",入力用!N8)</f>
        <v/>
      </c>
      <c r="P13" s="64" t="str">
        <f>IF(入力用!P8="","",入力用!P8)</f>
        <v/>
      </c>
      <c r="Q13" s="64" t="str">
        <f>IF(入力用!V8="","",入力用!V8)</f>
        <v/>
      </c>
    </row>
    <row r="14" spans="1:17" ht="21.75" customHeight="1" x14ac:dyDescent="0.2">
      <c r="A14" s="60"/>
      <c r="F14" s="60"/>
      <c r="G14" s="60"/>
      <c r="H14" s="60"/>
      <c r="I14" s="60"/>
      <c r="J14" s="60"/>
      <c r="K14" s="60"/>
      <c r="M14" s="65" t="str">
        <f>IF(入力用!L9="","",入力用!L9)</f>
        <v/>
      </c>
      <c r="N14" s="65" t="str">
        <f>IF(入力用!M9="","",入力用!M9)</f>
        <v/>
      </c>
      <c r="O14" s="65" t="str">
        <f>IF(入力用!N9="","",入力用!N9)</f>
        <v/>
      </c>
      <c r="P14" s="64" t="str">
        <f>IF(入力用!P9="","",入力用!P9)</f>
        <v/>
      </c>
      <c r="Q14" s="64" t="str">
        <f>IF(入力用!V9="","",入力用!V9)</f>
        <v/>
      </c>
    </row>
    <row r="15" spans="1:17" ht="21.75" customHeight="1" x14ac:dyDescent="0.2">
      <c r="A15" s="60"/>
      <c r="F15" s="60"/>
      <c r="G15" s="60"/>
      <c r="H15" s="60"/>
      <c r="I15" s="60"/>
      <c r="J15" s="60"/>
      <c r="K15" s="60"/>
      <c r="M15" s="65" t="str">
        <f>IF(入力用!L10="","",入力用!L10)</f>
        <v/>
      </c>
      <c r="N15" s="65" t="str">
        <f>IF(入力用!M10="","",入力用!M10)</f>
        <v/>
      </c>
      <c r="O15" s="65" t="str">
        <f>IF(入力用!N10="","",入力用!N10)</f>
        <v/>
      </c>
      <c r="P15" s="64" t="str">
        <f>IF(入力用!P10="","",入力用!P10)</f>
        <v/>
      </c>
      <c r="Q15" s="64" t="str">
        <f>IF(入力用!V10="","",入力用!V10)</f>
        <v/>
      </c>
    </row>
    <row r="16" spans="1:17" ht="21.75" customHeight="1" x14ac:dyDescent="0.2">
      <c r="A16" s="60"/>
      <c r="F16" s="60"/>
      <c r="G16" s="60"/>
      <c r="H16" s="60"/>
      <c r="I16" s="60"/>
      <c r="J16" s="60"/>
      <c r="K16" s="60"/>
      <c r="M16" s="65" t="str">
        <f>IF(入力用!L11="","",入力用!L11)</f>
        <v/>
      </c>
      <c r="N16" s="65" t="str">
        <f>IF(入力用!M11="","",入力用!M11)</f>
        <v/>
      </c>
      <c r="O16" s="65" t="str">
        <f>IF(入力用!N11="","",入力用!N11)</f>
        <v/>
      </c>
      <c r="P16" s="64" t="str">
        <f>IF(入力用!P11="","",入力用!P11)</f>
        <v/>
      </c>
      <c r="Q16" s="64" t="str">
        <f>IF(入力用!V11="","",入力用!V11)</f>
        <v/>
      </c>
    </row>
    <row r="17" spans="1:17" ht="21.75" customHeight="1" x14ac:dyDescent="0.2">
      <c r="A17" s="60"/>
      <c r="F17" s="60"/>
      <c r="G17" s="60"/>
      <c r="H17" s="60"/>
      <c r="I17" s="60"/>
      <c r="J17" s="60"/>
      <c r="K17" s="60"/>
      <c r="M17" s="65" t="str">
        <f>IF(入力用!L12="","",入力用!L12)</f>
        <v/>
      </c>
      <c r="N17" s="65" t="str">
        <f>IF(入力用!M12="","",入力用!M12)</f>
        <v/>
      </c>
      <c r="O17" s="65" t="str">
        <f>IF(入力用!N12="","",入力用!N12)</f>
        <v/>
      </c>
      <c r="P17" s="64" t="str">
        <f>IF(入力用!P12="","",入力用!P12)</f>
        <v/>
      </c>
      <c r="Q17" s="64" t="str">
        <f>IF(入力用!V12="","",入力用!V12)</f>
        <v/>
      </c>
    </row>
    <row r="18" spans="1:17" ht="21.75" customHeight="1" x14ac:dyDescent="0.2">
      <c r="A18" s="60"/>
      <c r="F18" s="60"/>
      <c r="G18" s="60"/>
      <c r="H18" s="60"/>
      <c r="I18" s="60"/>
      <c r="J18" s="60"/>
      <c r="K18" s="60"/>
      <c r="M18" s="65" t="str">
        <f>IF(入力用!L13="","",入力用!L13)</f>
        <v/>
      </c>
      <c r="N18" s="65" t="str">
        <f>IF(入力用!M13="","",入力用!M13)</f>
        <v/>
      </c>
      <c r="O18" s="65" t="str">
        <f>IF(入力用!N13="","",入力用!N13)</f>
        <v/>
      </c>
      <c r="P18" s="64" t="str">
        <f>IF(入力用!P13="","",入力用!P13)</f>
        <v/>
      </c>
      <c r="Q18" s="64" t="str">
        <f>IF(入力用!V13="","",入力用!V13)</f>
        <v/>
      </c>
    </row>
    <row r="19" spans="1:17" ht="21.75" customHeight="1" x14ac:dyDescent="0.2">
      <c r="A19" s="60"/>
      <c r="F19" s="60"/>
      <c r="G19" s="60"/>
      <c r="H19" s="60"/>
      <c r="I19" s="60"/>
      <c r="J19" s="60"/>
      <c r="K19" s="60"/>
      <c r="M19" s="65" t="str">
        <f>IF(入力用!L14="","",入力用!L14)</f>
        <v/>
      </c>
      <c r="N19" s="65" t="str">
        <f>IF(入力用!M14="","",入力用!M14)</f>
        <v/>
      </c>
      <c r="O19" s="65" t="str">
        <f>IF(入力用!N14="","",入力用!N14)</f>
        <v/>
      </c>
      <c r="P19" s="64" t="str">
        <f>IF(入力用!P14="","",入力用!P14)</f>
        <v/>
      </c>
      <c r="Q19" s="64" t="str">
        <f>IF(入力用!V14="","",入力用!V14)</f>
        <v/>
      </c>
    </row>
    <row r="20" spans="1:17" ht="21.75" customHeight="1" x14ac:dyDescent="0.2">
      <c r="A20" s="60"/>
      <c r="F20" s="60"/>
      <c r="G20" s="60"/>
      <c r="H20" s="60"/>
      <c r="I20" s="60"/>
      <c r="J20" s="60"/>
      <c r="K20" s="60"/>
      <c r="M20" s="65" t="str">
        <f>IF(入力用!L15="","",入力用!L15)</f>
        <v/>
      </c>
      <c r="N20" s="65" t="str">
        <f>IF(入力用!M15="","",入力用!M15)</f>
        <v/>
      </c>
      <c r="O20" s="65" t="str">
        <f>IF(入力用!N15="","",入力用!N15)</f>
        <v/>
      </c>
      <c r="P20" s="64" t="str">
        <f>IF(入力用!P15="","",入力用!P15)</f>
        <v/>
      </c>
      <c r="Q20" s="64" t="str">
        <f>IF(入力用!V15="","",入力用!V15)</f>
        <v/>
      </c>
    </row>
    <row r="21" spans="1:17" ht="21.75" customHeight="1" x14ac:dyDescent="0.2">
      <c r="A21" s="60"/>
      <c r="F21" s="60"/>
      <c r="G21" s="60"/>
      <c r="H21" s="60"/>
      <c r="I21" s="60"/>
      <c r="J21" s="60"/>
      <c r="K21" s="60"/>
      <c r="M21" s="65" t="str">
        <f>IF(入力用!L16="","",入力用!L16)</f>
        <v/>
      </c>
      <c r="N21" s="65" t="str">
        <f>IF(入力用!M16="","",入力用!M16)</f>
        <v/>
      </c>
      <c r="O21" s="65" t="str">
        <f>IF(入力用!N16="","",入力用!N16)</f>
        <v/>
      </c>
      <c r="P21" s="64" t="str">
        <f>IF(入力用!P16="","",入力用!P16)</f>
        <v/>
      </c>
      <c r="Q21" s="64" t="str">
        <f>IF(入力用!V16="","",入力用!V16)</f>
        <v/>
      </c>
    </row>
    <row r="22" spans="1:17" ht="21.75" customHeight="1" x14ac:dyDescent="0.2">
      <c r="A22" s="60"/>
      <c r="F22" s="60"/>
      <c r="G22" s="60"/>
      <c r="H22" s="60"/>
      <c r="I22" s="60"/>
      <c r="J22" s="60"/>
      <c r="K22" s="60"/>
      <c r="M22" s="65" t="str">
        <f>IF(入力用!L17="","",入力用!L17)</f>
        <v/>
      </c>
      <c r="N22" s="65" t="str">
        <f>IF(入力用!M17="","",入力用!M17)</f>
        <v/>
      </c>
      <c r="O22" s="65" t="str">
        <f>IF(入力用!N17="","",入力用!N17)</f>
        <v/>
      </c>
      <c r="P22" s="64" t="str">
        <f>IF(入力用!P17="","",入力用!P17)</f>
        <v/>
      </c>
      <c r="Q22" s="64" t="str">
        <f>IF(入力用!V17="","",入力用!V17)</f>
        <v/>
      </c>
    </row>
    <row r="23" spans="1:17" ht="21.75" customHeight="1" x14ac:dyDescent="0.2">
      <c r="A23" s="60"/>
      <c r="F23" s="60"/>
      <c r="M23" s="65" t="str">
        <f>IF(入力用!L18="","",入力用!L18)</f>
        <v/>
      </c>
      <c r="N23" s="65" t="str">
        <f>IF(入力用!M18="","",入力用!M18)</f>
        <v/>
      </c>
      <c r="O23" s="65" t="str">
        <f>IF(入力用!N18="","",入力用!N18)</f>
        <v/>
      </c>
      <c r="P23" s="64" t="str">
        <f>IF(入力用!P18="","",入力用!P18)</f>
        <v/>
      </c>
      <c r="Q23" s="64" t="str">
        <f>IF(入力用!V18="","",入力用!V18)</f>
        <v/>
      </c>
    </row>
    <row r="24" spans="1:17" ht="21.75" customHeight="1" x14ac:dyDescent="0.2">
      <c r="A24" s="60"/>
      <c r="F24" s="60"/>
      <c r="M24" s="65" t="str">
        <f>IF(入力用!L19="","",入力用!L19)</f>
        <v/>
      </c>
      <c r="N24" s="65" t="str">
        <f>IF(入力用!M19="","",入力用!M19)</f>
        <v/>
      </c>
      <c r="O24" s="65" t="str">
        <f>IF(入力用!N19="","",入力用!N19)</f>
        <v/>
      </c>
      <c r="P24" s="64" t="str">
        <f>IF(入力用!P19="","",入力用!P19)</f>
        <v/>
      </c>
      <c r="Q24" s="64" t="str">
        <f>IF(入力用!V19="","",入力用!V19)</f>
        <v/>
      </c>
    </row>
    <row r="25" spans="1:17" ht="21.75" customHeight="1" x14ac:dyDescent="0.2">
      <c r="A25" s="60"/>
      <c r="F25" s="60"/>
      <c r="M25" s="65" t="str">
        <f>IF(入力用!L20="","",入力用!L20)</f>
        <v/>
      </c>
      <c r="N25" s="65" t="str">
        <f>IF(入力用!M20="","",入力用!M20)</f>
        <v/>
      </c>
      <c r="O25" s="65" t="str">
        <f>IF(入力用!N20="","",入力用!N20)</f>
        <v/>
      </c>
      <c r="P25" s="64" t="str">
        <f>IF(入力用!P20="","",入力用!P20)</f>
        <v/>
      </c>
      <c r="Q25" s="64" t="str">
        <f>IF(入力用!V20="","",入力用!V20)</f>
        <v/>
      </c>
    </row>
    <row r="26" spans="1:17" ht="21.75" customHeight="1" x14ac:dyDescent="0.2">
      <c r="A26" s="60"/>
      <c r="F26" s="60"/>
      <c r="M26" s="65" t="str">
        <f>IF(入力用!L21="","",入力用!L21)</f>
        <v/>
      </c>
      <c r="N26" s="65" t="str">
        <f>IF(入力用!M21="","",入力用!M21)</f>
        <v/>
      </c>
      <c r="O26" s="65" t="str">
        <f>IF(入力用!N21="","",入力用!N21)</f>
        <v/>
      </c>
      <c r="P26" s="64" t="str">
        <f>IF(入力用!P21="","",入力用!P21)</f>
        <v/>
      </c>
      <c r="Q26" s="64" t="str">
        <f>IF(入力用!V21="","",入力用!V21)</f>
        <v/>
      </c>
    </row>
    <row r="27" spans="1:17" ht="21.75" customHeight="1" x14ac:dyDescent="0.2">
      <c r="A27" s="60"/>
      <c r="F27" s="60"/>
      <c r="G27" s="60"/>
      <c r="H27" s="60"/>
      <c r="I27" s="60"/>
      <c r="J27" s="60"/>
      <c r="K27" s="60"/>
    </row>
    <row r="28" spans="1:17" x14ac:dyDescent="0.2">
      <c r="A28" s="60"/>
      <c r="B28" s="60"/>
      <c r="C28" s="66"/>
      <c r="D28" s="66"/>
      <c r="F28" s="60"/>
      <c r="H28" s="66"/>
      <c r="I28" s="66"/>
      <c r="J28" s="66"/>
      <c r="K28" s="66"/>
      <c r="L28" s="66"/>
      <c r="M28" s="567" t="s">
        <v>208</v>
      </c>
      <c r="N28" s="568"/>
      <c r="O28" s="568"/>
      <c r="P28" s="568"/>
      <c r="Q28" s="568"/>
    </row>
    <row r="29" spans="1:17" ht="74.25" customHeight="1" x14ac:dyDescent="0.2">
      <c r="A29" s="60"/>
      <c r="B29" s="67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563">
        <f>入力用!O22</f>
        <v>0</v>
      </c>
      <c r="N29" s="564"/>
      <c r="O29" s="564"/>
      <c r="P29" s="564"/>
      <c r="Q29" s="564"/>
    </row>
    <row r="30" spans="1:17" ht="6.75" customHeight="1" x14ac:dyDescent="0.2"/>
    <row r="40" spans="26:26" x14ac:dyDescent="0.2">
      <c r="Z40" s="145"/>
    </row>
  </sheetData>
  <mergeCells count="12">
    <mergeCell ref="M29:Q29"/>
    <mergeCell ref="B7:C7"/>
    <mergeCell ref="B8:C8"/>
    <mergeCell ref="B9:C9"/>
    <mergeCell ref="B10:C10"/>
    <mergeCell ref="B11:C11"/>
    <mergeCell ref="M28:Q28"/>
    <mergeCell ref="D5:J5"/>
    <mergeCell ref="B4:C5"/>
    <mergeCell ref="A1:J1"/>
    <mergeCell ref="A2:J2"/>
    <mergeCell ref="D4:J4"/>
  </mergeCells>
  <phoneticPr fontId="1"/>
  <conditionalFormatting sqref="H9:K11 M29:Q2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323917883F8A4B95AC247D4B379B3D" ma:contentTypeVersion="9" ma:contentTypeDescription="新しいドキュメントを作成します。" ma:contentTypeScope="" ma:versionID="4ddc91c72fb51b239b51d05d663a24eb">
  <xsd:schema xmlns:xsd="http://www.w3.org/2001/XMLSchema" xmlns:xs="http://www.w3.org/2001/XMLSchema" xmlns:p="http://schemas.microsoft.com/office/2006/metadata/properties" xmlns:ns2="45665b76-ddef-4184-a0e8-f1cae99be11a" xmlns:ns3="f9dea299-25d1-400d-9322-e292cde11de4" targetNamespace="http://schemas.microsoft.com/office/2006/metadata/properties" ma:root="true" ma:fieldsID="93071d6c79ffd830fb6169d8e651a979" ns2:_="" ns3:_="">
    <xsd:import namespace="45665b76-ddef-4184-a0e8-f1cae99be11a"/>
    <xsd:import namespace="f9dea299-25d1-400d-9322-e292cde11d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5b76-ddef-4184-a0e8-f1cae99be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1ecbf3d-856d-4e06-ae13-efd899d81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a299-25d1-400d-9322-e292cde11d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9a77975-add6-4b71-b8ae-d5e29567c911}" ma:internalName="TaxCatchAll" ma:showField="CatchAllData" ma:web="f9dea299-25d1-400d-9322-e292cde11d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1B6D8E-293A-498C-A8A5-64495D0BF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65b76-ddef-4184-a0e8-f1cae99be11a"/>
    <ds:schemaRef ds:uri="f9dea299-25d1-400d-9322-e292cde11d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33EA92-A50D-4349-8E51-7E4CD970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入力用</vt:lpstr>
      <vt:lpstr>参加申込書（県体予選）</vt:lpstr>
      <vt:lpstr>参加申込書（県体）</vt:lpstr>
      <vt:lpstr>選手交代カード</vt:lpstr>
      <vt:lpstr>県体予選プロ用</vt:lpstr>
      <vt:lpstr>2015北信越</vt:lpstr>
      <vt:lpstr>選手・スタッフ変更届</vt:lpstr>
      <vt:lpstr>北信越宿泊弁当申込書</vt:lpstr>
      <vt:lpstr>県体プロ用</vt:lpstr>
      <vt:lpstr>北信越申込書</vt:lpstr>
      <vt:lpstr>大会名など</vt:lpstr>
      <vt:lpstr>'2015北信越'!Print_Area</vt:lpstr>
      <vt:lpstr>県体プロ用!Print_Area</vt:lpstr>
      <vt:lpstr>県体予選プロ用!Print_Area</vt:lpstr>
      <vt:lpstr>'参加申込書（県体）'!Print_Area</vt:lpstr>
      <vt:lpstr>'参加申込書（県体予選）'!Print_Area</vt:lpstr>
      <vt:lpstr>選手・スタッフ変更届!Print_Area</vt:lpstr>
      <vt:lpstr>北信越宿泊弁当申込書!Print_Area</vt:lpstr>
      <vt:lpstr>北信越申込書!Print_Area</vt:lpstr>
      <vt:lpstr>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M.KIMOTO</dc:creator>
  <cp:keywords/>
  <dc:description/>
  <cp:lastModifiedBy>木元 正樹</cp:lastModifiedBy>
  <cp:revision/>
  <dcterms:created xsi:type="dcterms:W3CDTF">2002-11-20T15:58:45Z</dcterms:created>
  <dcterms:modified xsi:type="dcterms:W3CDTF">2025-03-31T07:22:58Z</dcterms:modified>
  <cp:category/>
  <cp:contentStatus/>
</cp:coreProperties>
</file>